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drawings/drawing20.xml" ContentType="application/vnd.openxmlformats-officedocument.drawing+xml"/>
  <Override PartName="/xl/charts/chart28.xml" ContentType="application/vnd.openxmlformats-officedocument.drawingml.chart+xml"/>
  <Override PartName="/xl/drawings/drawing21.xml" ContentType="application/vnd.openxmlformats-officedocument.drawing+xml"/>
  <Override PartName="/xl/charts/chart29.xml" ContentType="application/vnd.openxmlformats-officedocument.drawingml.chart+xml"/>
  <Override PartName="/xl/drawings/drawing22.xml" ContentType="application/vnd.openxmlformats-officedocument.drawing+xml"/>
  <Override PartName="/xl/charts/chart30.xml" ContentType="application/vnd.openxmlformats-officedocument.drawingml.chart+xml"/>
  <Override PartName="/xl/drawings/drawing23.xml" ContentType="application/vnd.openxmlformats-officedocument.drawing+xml"/>
  <Override PartName="/xl/charts/chart31.xml" ContentType="application/vnd.openxmlformats-officedocument.drawingml.chart+xml"/>
  <Override PartName="/xl/drawings/drawing24.xml" ContentType="application/vnd.openxmlformats-officedocument.drawing+xml"/>
  <Override PartName="/xl/charts/chart32.xml" ContentType="application/vnd.openxmlformats-officedocument.drawingml.chart+xml"/>
  <Override PartName="/xl/drawings/drawing25.xml" ContentType="application/vnd.openxmlformats-officedocument.drawingml.chartshapes+xml"/>
  <Override PartName="/xl/charts/chart33.xml" ContentType="application/vnd.openxmlformats-officedocument.drawingml.chart+xml"/>
  <Override PartName="/xl/drawings/drawing26.xml" ContentType="application/vnd.openxmlformats-officedocument.drawingml.chartshapes+xml"/>
  <Override PartName="/xl/charts/chart34.xml" ContentType="application/vnd.openxmlformats-officedocument.drawingml.chart+xml"/>
  <Override PartName="/xl/drawings/drawing27.xml" ContentType="application/vnd.openxmlformats-officedocument.drawingml.chartshapes+xml"/>
  <Override PartName="/xl/charts/chart35.xml" ContentType="application/vnd.openxmlformats-officedocument.drawingml.chart+xml"/>
  <Override PartName="/xl/drawings/drawing28.xml" ContentType="application/vnd.openxmlformats-officedocument.drawingml.chartshapes+xml"/>
  <Override PartName="/xl/charts/chart36.xml" ContentType="application/vnd.openxmlformats-officedocument.drawingml.chart+xml"/>
  <Override PartName="/xl/drawings/drawing29.xml" ContentType="application/vnd.openxmlformats-officedocument.drawingml.chartshapes+xml"/>
  <Override PartName="/xl/charts/chart37.xml" ContentType="application/vnd.openxmlformats-officedocument.drawingml.chart+xml"/>
  <Override PartName="/xl/drawings/drawing30.xml" ContentType="application/vnd.openxmlformats-officedocument.drawingml.chartshapes+xml"/>
  <Override PartName="/xl/charts/chart38.xml" ContentType="application/vnd.openxmlformats-officedocument.drawingml.chart+xml"/>
  <Override PartName="/xl/drawings/drawing31.xml" ContentType="application/vnd.openxmlformats-officedocument.drawingml.chartshapes+xml"/>
  <Override PartName="/xl/charts/chart39.xml" ContentType="application/vnd.openxmlformats-officedocument.drawingml.chart+xml"/>
  <Override PartName="/xl/drawings/drawing32.xml" ContentType="application/vnd.openxmlformats-officedocument.drawingml.chartshapes+xml"/>
  <Override PartName="/xl/charts/chart40.xml" ContentType="application/vnd.openxmlformats-officedocument.drawingml.chart+xml"/>
  <Override PartName="/xl/drawings/drawing33.xml" ContentType="application/vnd.openxmlformats-officedocument.drawingml.chartshapes+xml"/>
  <Override PartName="/xl/charts/chart41.xml" ContentType="application/vnd.openxmlformats-officedocument.drawingml.chart+xml"/>
  <Override PartName="/xl/drawings/drawing34.xml" ContentType="application/vnd.openxmlformats-officedocument.drawingml.chartshapes+xml"/>
  <Override PartName="/xl/charts/chart42.xml" ContentType="application/vnd.openxmlformats-officedocument.drawingml.chart+xml"/>
  <Override PartName="/xl/drawings/drawing35.xml" ContentType="application/vnd.openxmlformats-officedocument.drawingml.chartshapes+xml"/>
  <Override PartName="/xl/charts/chart43.xml" ContentType="application/vnd.openxmlformats-officedocument.drawingml.chart+xml"/>
  <Override PartName="/xl/drawings/drawing36.xml" ContentType="application/vnd.openxmlformats-officedocument.drawingml.chartshapes+xml"/>
  <Override PartName="/xl/charts/chart44.xml" ContentType="application/vnd.openxmlformats-officedocument.drawingml.chart+xml"/>
  <Override PartName="/xl/drawings/drawing37.xml" ContentType="application/vnd.openxmlformats-officedocument.drawingml.chartshapes+xml"/>
  <Override PartName="/xl/charts/chart45.xml" ContentType="application/vnd.openxmlformats-officedocument.drawingml.chart+xml"/>
  <Override PartName="/xl/drawings/drawing38.xml" ContentType="application/vnd.openxmlformats-officedocument.drawingml.chartshapes+xml"/>
  <Override PartName="/xl/charts/chart46.xml" ContentType="application/vnd.openxmlformats-officedocument.drawingml.chart+xml"/>
  <Override PartName="/xl/drawings/drawing39.xml" ContentType="application/vnd.openxmlformats-officedocument.drawingml.chartshapes+xml"/>
  <Override PartName="/xl/charts/chart47.xml" ContentType="application/vnd.openxmlformats-officedocument.drawingml.chart+xml"/>
  <Override PartName="/xl/drawings/drawing40.xml" ContentType="application/vnd.openxmlformats-officedocument.drawingml.chartshapes+xml"/>
  <Override PartName="/xl/charts/chart48.xml" ContentType="application/vnd.openxmlformats-officedocument.drawingml.chart+xml"/>
  <Override PartName="/xl/drawings/drawing41.xml" ContentType="application/vnd.openxmlformats-officedocument.drawingml.chartshapes+xml"/>
  <Override PartName="/xl/charts/chart49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50.xml" ContentType="application/vnd.openxmlformats-officedocument.drawingml.chart+xml"/>
  <Override PartName="/xl/drawings/drawing44.xml" ContentType="application/vnd.openxmlformats-officedocument.drawing+xml"/>
  <Override PartName="/xl/charts/chart51.xml" ContentType="application/vnd.openxmlformats-officedocument.drawingml.chart+xml"/>
  <Override PartName="/xl/drawings/drawing45.xml" ContentType="application/vnd.openxmlformats-officedocument.drawing+xml"/>
  <Override PartName="/xl/charts/chart52.xml" ContentType="application/vnd.openxmlformats-officedocument.drawingml.chart+xml"/>
  <Override PartName="/xl/drawings/drawing46.xml" ContentType="application/vnd.openxmlformats-officedocument.drawing+xml"/>
  <Override PartName="/xl/charts/chart53.xml" ContentType="application/vnd.openxmlformats-officedocument.drawingml.chart+xml"/>
  <Override PartName="/xl/drawings/drawing47.xml" ContentType="application/vnd.openxmlformats-officedocument.drawing+xml"/>
  <Override PartName="/xl/charts/chart54.xml" ContentType="application/vnd.openxmlformats-officedocument.drawingml.chart+xml"/>
  <Override PartName="/xl/drawings/drawing48.xml" ContentType="application/vnd.openxmlformats-officedocument.drawing+xml"/>
  <Override PartName="/xl/charts/chart55.xml" ContentType="application/vnd.openxmlformats-officedocument.drawingml.chart+xml"/>
  <Override PartName="/xl/drawings/drawing49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50.xml" ContentType="application/vnd.openxmlformats-officedocument.drawing+xml"/>
  <Override PartName="/xl/charts/chart58.xml" ContentType="application/vnd.openxmlformats-officedocument.drawingml.chart+xml"/>
  <Override PartName="/xl/drawings/drawing51.xml" ContentType="application/vnd.openxmlformats-officedocument.drawing+xml"/>
  <Override PartName="/xl/charts/chart5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i\LAV\Incidenti\Edizione 2022\Dati per Sito\"/>
    </mc:Choice>
  </mc:AlternateContent>
  <xr:revisionPtr revIDLastSave="0" documentId="13_ncr:1_{4472A3DB-2225-4347-B22B-44B034151C1D}" xr6:coauthVersionLast="36" xr6:coauthVersionMax="36" xr10:uidLastSave="{00000000-0000-0000-0000-000000000000}"/>
  <bookViews>
    <workbookView xWindow="0" yWindow="0" windowWidth="28800" windowHeight="12105" xr2:uid="{492EC525-B2D6-4740-9D62-1C259DFB97BE}"/>
  </bookViews>
  <sheets>
    <sheet name="Indice" sheetId="41" r:id="rId1"/>
    <sheet name="Tab 1.1 Graf 1.1" sheetId="1" r:id="rId2"/>
    <sheet name="Tab 1.2" sheetId="2" r:id="rId3"/>
    <sheet name="Graf 1.2 - 1.3" sheetId="3" r:id="rId4"/>
    <sheet name="Tab 1.3" sheetId="4" r:id="rId5"/>
    <sheet name="Graf 1.4 - 1.5" sheetId="5" r:id="rId6"/>
    <sheet name="Tab 2.1-2.2, 2.7-2.8" sheetId="6" r:id="rId7"/>
    <sheet name="Graf 2.1" sheetId="7" r:id="rId8"/>
    <sheet name="Graf 2.7" sheetId="8" r:id="rId9"/>
    <sheet name="Tab 2.3, Graf 2.2" sheetId="9" r:id="rId10"/>
    <sheet name="Tab. 2.9, Graf 2.8" sheetId="10" r:id="rId11"/>
    <sheet name="Graf 2.3" sheetId="11" r:id="rId12"/>
    <sheet name="Graf 2.9" sheetId="12" r:id="rId13"/>
    <sheet name="Tab 2.4-2.6, Graf 2.4-2.6, 3.13" sheetId="13" r:id="rId14"/>
    <sheet name="Graf 2.10-2.12,3.14" sheetId="14" r:id="rId15"/>
    <sheet name="Graf 3.4" sheetId="15" r:id="rId16"/>
    <sheet name="Graf 3.5" sheetId="16" r:id="rId17"/>
    <sheet name="Graf 3.6" sheetId="17" r:id="rId18"/>
    <sheet name="Tab 2.10 Graf 2.13 3.17" sheetId="18" r:id="rId19"/>
    <sheet name="Graf 3.18" sheetId="19" r:id="rId20"/>
    <sheet name="Graf 3.19" sheetId="20" r:id="rId21"/>
    <sheet name="Graf 3.20" sheetId="21" r:id="rId22"/>
    <sheet name="Graf  3.21" sheetId="22" r:id="rId23"/>
    <sheet name="Tab 3.1 3.2" sheetId="23" r:id="rId24"/>
    <sheet name="Graf 3.1" sheetId="24" r:id="rId25"/>
    <sheet name="Graf 3.2" sheetId="25" r:id="rId26"/>
    <sheet name="Graf 3.3" sheetId="26" r:id="rId27"/>
    <sheet name="Graf 3.7 3.8 3.9 3.10 3.11 3.12" sheetId="27" r:id="rId28"/>
    <sheet name="Tab 3.3" sheetId="28" r:id="rId29"/>
    <sheet name="Graf 3.15" sheetId="29" r:id="rId30"/>
    <sheet name="Graf 3.16" sheetId="30" r:id="rId31"/>
    <sheet name="Tab 3.4 Graf 3.22" sheetId="31" r:id="rId32"/>
    <sheet name="Tab 3.5" sheetId="32" r:id="rId33"/>
    <sheet name="Tab 3.6" sheetId="33" r:id="rId34"/>
    <sheet name="Graf 3.23" sheetId="34" r:id="rId35"/>
    <sheet name="Graf 3.24" sheetId="35" r:id="rId36"/>
    <sheet name="Tab 4.1" sheetId="36" r:id="rId37"/>
    <sheet name="Graf 4.1" sheetId="37" r:id="rId38"/>
    <sheet name="Graf 4.2" sheetId="38" r:id="rId39"/>
    <sheet name="Graf 4.3" sheetId="39" r:id="rId40"/>
    <sheet name="Graf 4.4" sheetId="40" r:id="rId41"/>
  </sheets>
  <externalReferences>
    <externalReference r:id="rId42"/>
    <externalReference r:id="rId43"/>
    <externalReference r:id="rId4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40" l="1"/>
  <c r="P28" i="40"/>
  <c r="O28" i="40"/>
  <c r="N28" i="40"/>
  <c r="Q27" i="40"/>
  <c r="P27" i="40"/>
  <c r="O27" i="40"/>
  <c r="N27" i="40"/>
  <c r="Q26" i="40"/>
  <c r="P26" i="40"/>
  <c r="O26" i="40"/>
  <c r="N26" i="40"/>
  <c r="Q25" i="40"/>
  <c r="P25" i="40"/>
  <c r="O25" i="40"/>
  <c r="N25" i="40"/>
  <c r="Q24" i="40"/>
  <c r="P24" i="40"/>
  <c r="O24" i="40"/>
  <c r="N24" i="40"/>
  <c r="Q23" i="40"/>
  <c r="P23" i="40"/>
  <c r="O23" i="40"/>
  <c r="N23" i="40"/>
  <c r="Q22" i="40"/>
  <c r="P22" i="40"/>
  <c r="O22" i="40"/>
  <c r="N22" i="40"/>
  <c r="Q21" i="40"/>
  <c r="P21" i="40"/>
  <c r="O21" i="40"/>
  <c r="N21" i="40"/>
  <c r="Q20" i="40"/>
  <c r="P20" i="40"/>
  <c r="O20" i="40"/>
  <c r="N20" i="40"/>
  <c r="Q19" i="40"/>
  <c r="P19" i="40"/>
  <c r="O19" i="40"/>
  <c r="N19" i="40"/>
  <c r="Q18" i="40"/>
  <c r="P18" i="40"/>
  <c r="O18" i="40"/>
  <c r="N18" i="40"/>
  <c r="Q17" i="40"/>
  <c r="P17" i="40"/>
  <c r="O17" i="40"/>
  <c r="N17" i="40"/>
  <c r="Q16" i="40"/>
  <c r="P16" i="40"/>
  <c r="O16" i="40"/>
  <c r="N16" i="40"/>
  <c r="Q15" i="40"/>
  <c r="P15" i="40"/>
  <c r="O15" i="40"/>
  <c r="N15" i="40"/>
  <c r="Q14" i="40"/>
  <c r="P14" i="40"/>
  <c r="O14" i="40"/>
  <c r="N14" i="40"/>
  <c r="Q13" i="40"/>
  <c r="P13" i="40"/>
  <c r="O13" i="40"/>
  <c r="N13" i="40"/>
  <c r="Q12" i="40"/>
  <c r="P12" i="40"/>
  <c r="O12" i="40"/>
  <c r="N12" i="40"/>
  <c r="Q11" i="40"/>
  <c r="P11" i="40"/>
  <c r="O11" i="40"/>
  <c r="N11" i="40"/>
  <c r="Q10" i="40"/>
  <c r="P10" i="40"/>
  <c r="O10" i="40"/>
  <c r="N10" i="40"/>
  <c r="Q9" i="40"/>
  <c r="P9" i="40"/>
  <c r="O9" i="40"/>
  <c r="N9" i="40"/>
  <c r="Q8" i="40"/>
  <c r="P8" i="40"/>
  <c r="O8" i="40"/>
  <c r="N8" i="40"/>
  <c r="Q7" i="40"/>
  <c r="P7" i="40"/>
  <c r="O7" i="40"/>
  <c r="N7" i="40"/>
  <c r="Q6" i="40"/>
  <c r="P6" i="40"/>
  <c r="O6" i="40"/>
  <c r="N6" i="40"/>
  <c r="Q5" i="40"/>
  <c r="P5" i="40"/>
  <c r="O5" i="40"/>
  <c r="N5" i="40"/>
  <c r="Q4" i="40"/>
  <c r="P4" i="40"/>
  <c r="O4" i="40"/>
  <c r="N4" i="40"/>
  <c r="N28" i="39"/>
  <c r="M28" i="39"/>
  <c r="L28" i="39"/>
  <c r="N27" i="39"/>
  <c r="M27" i="39"/>
  <c r="L27" i="39"/>
  <c r="N26" i="39"/>
  <c r="M26" i="39"/>
  <c r="L26" i="39"/>
  <c r="N25" i="39"/>
  <c r="M25" i="39"/>
  <c r="L25" i="39"/>
  <c r="N24" i="39"/>
  <c r="M24" i="39"/>
  <c r="L24" i="39"/>
  <c r="N23" i="39"/>
  <c r="M23" i="39"/>
  <c r="L23" i="39"/>
  <c r="N22" i="39"/>
  <c r="M22" i="39"/>
  <c r="L22" i="39"/>
  <c r="N21" i="39"/>
  <c r="M21" i="39"/>
  <c r="L21" i="39"/>
  <c r="N20" i="39"/>
  <c r="M20" i="39"/>
  <c r="L20" i="39"/>
  <c r="N19" i="39"/>
  <c r="M19" i="39"/>
  <c r="L19" i="39"/>
  <c r="N18" i="39"/>
  <c r="M18" i="39"/>
  <c r="L18" i="39"/>
  <c r="N17" i="39"/>
  <c r="M17" i="39"/>
  <c r="L17" i="39"/>
  <c r="N16" i="39"/>
  <c r="M16" i="39"/>
  <c r="L16" i="39"/>
  <c r="N15" i="39"/>
  <c r="M15" i="39"/>
  <c r="L15" i="39"/>
  <c r="N14" i="39"/>
  <c r="M14" i="39"/>
  <c r="L14" i="39"/>
  <c r="N13" i="39"/>
  <c r="M13" i="39"/>
  <c r="L13" i="39"/>
  <c r="N12" i="39"/>
  <c r="M12" i="39"/>
  <c r="L12" i="39"/>
  <c r="N11" i="39"/>
  <c r="M11" i="39"/>
  <c r="L11" i="39"/>
  <c r="N10" i="39"/>
  <c r="M10" i="39"/>
  <c r="L10" i="39"/>
  <c r="N9" i="39"/>
  <c r="M9" i="39"/>
  <c r="L9" i="39"/>
  <c r="N8" i="39"/>
  <c r="M8" i="39"/>
  <c r="L8" i="39"/>
  <c r="N7" i="39"/>
  <c r="M7" i="39"/>
  <c r="L7" i="39"/>
  <c r="N6" i="39"/>
  <c r="M6" i="39"/>
  <c r="L6" i="39"/>
  <c r="N5" i="39"/>
  <c r="M5" i="39"/>
  <c r="L5" i="39"/>
  <c r="N4" i="39"/>
  <c r="M4" i="39"/>
  <c r="L4" i="39"/>
  <c r="J27" i="37"/>
  <c r="I27" i="37"/>
  <c r="J26" i="37"/>
  <c r="I26" i="37"/>
  <c r="J25" i="37"/>
  <c r="I25" i="37"/>
  <c r="J24" i="37"/>
  <c r="I24" i="37"/>
  <c r="J23" i="37"/>
  <c r="I23" i="37"/>
  <c r="J22" i="37"/>
  <c r="I22" i="37"/>
  <c r="J21" i="37"/>
  <c r="I21" i="37"/>
  <c r="J20" i="37"/>
  <c r="I20" i="37"/>
  <c r="J19" i="37"/>
  <c r="I19" i="37"/>
  <c r="J18" i="37"/>
  <c r="I18" i="37"/>
  <c r="J17" i="37"/>
  <c r="I17" i="37"/>
  <c r="J16" i="37"/>
  <c r="I16" i="37"/>
  <c r="J15" i="37"/>
  <c r="I15" i="37"/>
  <c r="J14" i="37"/>
  <c r="I14" i="37"/>
  <c r="J13" i="37"/>
  <c r="I13" i="37"/>
  <c r="J12" i="37"/>
  <c r="I12" i="37"/>
  <c r="J11" i="37"/>
  <c r="I11" i="37"/>
  <c r="J10" i="37"/>
  <c r="I10" i="37"/>
  <c r="J9" i="37"/>
  <c r="I9" i="37"/>
  <c r="J8" i="37"/>
  <c r="I8" i="37"/>
  <c r="J7" i="37"/>
  <c r="I7" i="37"/>
  <c r="J6" i="37"/>
  <c r="I6" i="37"/>
  <c r="J5" i="37"/>
  <c r="I5" i="37"/>
  <c r="J4" i="37"/>
  <c r="I4" i="37"/>
  <c r="J3" i="37"/>
  <c r="I3" i="37"/>
  <c r="C3" i="37"/>
  <c r="H57" i="36"/>
  <c r="G57" i="36"/>
  <c r="F57" i="36"/>
  <c r="H56" i="36"/>
  <c r="F56" i="36"/>
  <c r="H55" i="36"/>
  <c r="G55" i="36"/>
  <c r="F55" i="36"/>
  <c r="H54" i="36"/>
  <c r="G54" i="36"/>
  <c r="F54" i="36"/>
  <c r="H53" i="36"/>
  <c r="G53" i="36"/>
  <c r="F53" i="36"/>
  <c r="H52" i="36"/>
  <c r="G52" i="36"/>
  <c r="F52" i="36"/>
  <c r="H51" i="36"/>
  <c r="G51" i="36"/>
  <c r="F51" i="36"/>
  <c r="H50" i="36"/>
  <c r="G50" i="36"/>
  <c r="F50" i="36"/>
  <c r="H49" i="36"/>
  <c r="G49" i="36"/>
  <c r="F49" i="36"/>
  <c r="H48" i="36"/>
  <c r="G48" i="36"/>
  <c r="F48" i="36"/>
  <c r="G47" i="36"/>
  <c r="H46" i="36"/>
  <c r="G46" i="36"/>
  <c r="F46" i="36"/>
  <c r="H45" i="36"/>
  <c r="G45" i="36"/>
  <c r="F45" i="36"/>
  <c r="H44" i="36"/>
  <c r="G44" i="36"/>
  <c r="F44" i="36"/>
  <c r="H43" i="36"/>
  <c r="G43" i="36"/>
  <c r="F43" i="36"/>
  <c r="H42" i="36"/>
  <c r="G42" i="36"/>
  <c r="F42" i="36"/>
  <c r="H41" i="36"/>
  <c r="G41" i="36"/>
  <c r="F41" i="36"/>
  <c r="H40" i="36"/>
  <c r="G40" i="36"/>
  <c r="F40" i="36"/>
  <c r="H39" i="36"/>
  <c r="G39" i="36"/>
  <c r="F39" i="36"/>
  <c r="H37" i="36"/>
  <c r="G37" i="36"/>
  <c r="F37" i="36"/>
  <c r="H36" i="36"/>
  <c r="G36" i="36"/>
  <c r="F36" i="36"/>
  <c r="H35" i="36"/>
  <c r="G35" i="36"/>
  <c r="F35" i="36"/>
  <c r="H34" i="36"/>
  <c r="G34" i="36"/>
  <c r="F34" i="36"/>
  <c r="H33" i="36"/>
  <c r="G33" i="36"/>
  <c r="F33" i="36"/>
  <c r="H32" i="36"/>
  <c r="G32" i="36"/>
  <c r="F32" i="36"/>
  <c r="H31" i="36"/>
  <c r="G31" i="36"/>
  <c r="F31" i="36"/>
  <c r="H30" i="36"/>
  <c r="G30" i="36"/>
  <c r="F30" i="36"/>
  <c r="H29" i="36"/>
  <c r="F29" i="36"/>
  <c r="H28" i="36"/>
  <c r="G28" i="36"/>
  <c r="F28" i="36"/>
  <c r="H27" i="36"/>
  <c r="G27" i="36"/>
  <c r="F27" i="36"/>
  <c r="H26" i="36"/>
  <c r="G26" i="36"/>
  <c r="F26" i="36"/>
  <c r="H25" i="36"/>
  <c r="G25" i="36"/>
  <c r="F25" i="36"/>
  <c r="H24" i="36"/>
  <c r="G24" i="36"/>
  <c r="F24" i="36"/>
  <c r="H23" i="36"/>
  <c r="G23" i="36"/>
  <c r="F23" i="36"/>
  <c r="H22" i="36"/>
  <c r="G22" i="36"/>
  <c r="F22" i="36"/>
  <c r="H21" i="36"/>
  <c r="G21" i="36"/>
  <c r="F21" i="36"/>
  <c r="H20" i="36"/>
  <c r="G20" i="36"/>
  <c r="F20" i="36"/>
  <c r="H19" i="36"/>
  <c r="G19" i="36"/>
  <c r="F19" i="36"/>
  <c r="H18" i="36"/>
  <c r="G18" i="36"/>
  <c r="F18" i="36"/>
  <c r="H17" i="36"/>
  <c r="G17" i="36"/>
  <c r="F17" i="36"/>
  <c r="H16" i="36"/>
  <c r="G16" i="36"/>
  <c r="F16" i="36"/>
  <c r="H15" i="36"/>
  <c r="G15" i="36"/>
  <c r="F15" i="36"/>
  <c r="H14" i="36"/>
  <c r="G14" i="36"/>
  <c r="F14" i="36"/>
  <c r="H13" i="36"/>
  <c r="G13" i="36"/>
  <c r="F13" i="36"/>
  <c r="H12" i="36"/>
  <c r="G12" i="36"/>
  <c r="F12" i="36"/>
  <c r="H11" i="36"/>
  <c r="G11" i="36"/>
  <c r="F11" i="36"/>
  <c r="H10" i="36"/>
  <c r="G10" i="36"/>
  <c r="F10" i="36"/>
  <c r="H9" i="36"/>
  <c r="G9" i="36"/>
  <c r="F9" i="36"/>
  <c r="H8" i="36"/>
  <c r="G8" i="36"/>
  <c r="F8" i="36"/>
  <c r="H7" i="36"/>
  <c r="G7" i="36"/>
  <c r="F7" i="36"/>
  <c r="H6" i="36"/>
  <c r="G6" i="36"/>
  <c r="F6" i="36"/>
  <c r="H5" i="36"/>
  <c r="G5" i="36"/>
  <c r="F5" i="36"/>
  <c r="H4" i="36"/>
  <c r="G4" i="36"/>
  <c r="F4" i="36"/>
  <c r="J31" i="33"/>
  <c r="F31" i="33"/>
  <c r="J30" i="33"/>
  <c r="F30" i="33"/>
  <c r="J29" i="33"/>
  <c r="F29" i="33"/>
  <c r="J28" i="33"/>
  <c r="F28" i="33"/>
  <c r="J27" i="33"/>
  <c r="F27" i="33"/>
  <c r="J26" i="33"/>
  <c r="F26" i="33"/>
  <c r="U23" i="32"/>
  <c r="T23" i="32"/>
  <c r="S23" i="32"/>
  <c r="R23" i="32"/>
  <c r="U22" i="32"/>
  <c r="T22" i="32"/>
  <c r="R22" i="32"/>
  <c r="U21" i="32"/>
  <c r="T21" i="32"/>
  <c r="S21" i="32"/>
  <c r="R21" i="32"/>
  <c r="U20" i="32"/>
  <c r="T20" i="32"/>
  <c r="S20" i="32"/>
  <c r="R20" i="32"/>
  <c r="U19" i="32"/>
  <c r="T19" i="32"/>
  <c r="S19" i="32"/>
  <c r="R19" i="32"/>
  <c r="U18" i="32"/>
  <c r="T18" i="32"/>
  <c r="S18" i="32"/>
  <c r="R18" i="32"/>
  <c r="U16" i="32"/>
  <c r="T16" i="32"/>
  <c r="S16" i="32"/>
  <c r="R16" i="32"/>
  <c r="U15" i="32"/>
  <c r="T15" i="32"/>
  <c r="S15" i="32"/>
  <c r="R15" i="32"/>
  <c r="U14" i="32"/>
  <c r="T14" i="32"/>
  <c r="S14" i="32"/>
  <c r="R14" i="32"/>
  <c r="U13" i="32"/>
  <c r="T13" i="32"/>
  <c r="S13" i="32"/>
  <c r="R13" i="32"/>
  <c r="U12" i="32"/>
  <c r="T12" i="32"/>
  <c r="S12" i="32"/>
  <c r="R12" i="32"/>
  <c r="U11" i="32"/>
  <c r="T11" i="32"/>
  <c r="S11" i="32"/>
  <c r="R11" i="32"/>
  <c r="F42" i="30"/>
  <c r="D42" i="30"/>
  <c r="C42" i="30"/>
  <c r="B42" i="30"/>
  <c r="E42" i="30" s="1"/>
  <c r="F40" i="30"/>
  <c r="E40" i="30"/>
  <c r="F39" i="30"/>
  <c r="E39" i="30"/>
  <c r="F38" i="30"/>
  <c r="E38" i="30"/>
  <c r="F37" i="30"/>
  <c r="E37" i="30"/>
  <c r="F36" i="30"/>
  <c r="E36" i="30"/>
  <c r="F35" i="30"/>
  <c r="E35" i="30"/>
  <c r="F31" i="30"/>
  <c r="G30" i="30"/>
  <c r="E30" i="30"/>
  <c r="D30" i="30"/>
  <c r="C30" i="30"/>
  <c r="B30" i="30"/>
  <c r="G29" i="30"/>
  <c r="K29" i="30" s="1"/>
  <c r="F29" i="30"/>
  <c r="E29" i="30"/>
  <c r="D29" i="30"/>
  <c r="J29" i="30" s="1"/>
  <c r="C29" i="30"/>
  <c r="B29" i="30"/>
  <c r="G28" i="30"/>
  <c r="K28" i="30" s="1"/>
  <c r="F28" i="30"/>
  <c r="E28" i="30"/>
  <c r="D28" i="30"/>
  <c r="J28" i="30" s="1"/>
  <c r="C28" i="30"/>
  <c r="B28" i="30"/>
  <c r="G27" i="30"/>
  <c r="K27" i="30" s="1"/>
  <c r="E27" i="30"/>
  <c r="D27" i="30"/>
  <c r="J27" i="30" s="1"/>
  <c r="C27" i="30"/>
  <c r="B27" i="30"/>
  <c r="G26" i="30"/>
  <c r="K26" i="30" s="1"/>
  <c r="F26" i="30"/>
  <c r="E26" i="30"/>
  <c r="D26" i="30"/>
  <c r="J26" i="30" s="1"/>
  <c r="B26" i="30"/>
  <c r="K25" i="30"/>
  <c r="G25" i="30"/>
  <c r="F25" i="30"/>
  <c r="E25" i="30"/>
  <c r="D25" i="30"/>
  <c r="J25" i="30" s="1"/>
  <c r="C25" i="30"/>
  <c r="B25" i="30"/>
  <c r="K24" i="30"/>
  <c r="G24" i="30"/>
  <c r="G31" i="30" s="1"/>
  <c r="K31" i="30" s="1"/>
  <c r="F24" i="30"/>
  <c r="E24" i="30"/>
  <c r="E31" i="30" s="1"/>
  <c r="D24" i="30"/>
  <c r="J24" i="30" s="1"/>
  <c r="C24" i="30"/>
  <c r="C31" i="30" s="1"/>
  <c r="B24" i="30"/>
  <c r="B31" i="30" s="1"/>
  <c r="G27" i="29"/>
  <c r="O11" i="29" s="1"/>
  <c r="F27" i="29"/>
  <c r="E27" i="29"/>
  <c r="D27" i="29"/>
  <c r="C27" i="29"/>
  <c r="B27" i="29"/>
  <c r="G26" i="29"/>
  <c r="F26" i="29"/>
  <c r="N10" i="29" s="1"/>
  <c r="E26" i="29"/>
  <c r="M10" i="29" s="1"/>
  <c r="D26" i="29"/>
  <c r="C26" i="29"/>
  <c r="B26" i="29"/>
  <c r="G25" i="29"/>
  <c r="F25" i="29"/>
  <c r="E25" i="29"/>
  <c r="D25" i="29"/>
  <c r="C25" i="29"/>
  <c r="K9" i="29" s="1"/>
  <c r="K22" i="29" s="1"/>
  <c r="B25" i="29"/>
  <c r="G24" i="29"/>
  <c r="F24" i="29"/>
  <c r="E24" i="29"/>
  <c r="D24" i="29"/>
  <c r="C24" i="29"/>
  <c r="B24" i="29"/>
  <c r="G23" i="29"/>
  <c r="O7" i="29" s="1"/>
  <c r="F23" i="29"/>
  <c r="E23" i="29"/>
  <c r="D23" i="29"/>
  <c r="C23" i="29"/>
  <c r="B23" i="29"/>
  <c r="G22" i="29"/>
  <c r="F22" i="29"/>
  <c r="E22" i="29"/>
  <c r="D22" i="29"/>
  <c r="C22" i="29"/>
  <c r="K6" i="29" s="1"/>
  <c r="K19" i="29" s="1"/>
  <c r="B22" i="29"/>
  <c r="G21" i="29"/>
  <c r="O5" i="29" s="1"/>
  <c r="F21" i="29"/>
  <c r="E21" i="29"/>
  <c r="D21" i="29"/>
  <c r="C21" i="29"/>
  <c r="B21" i="29"/>
  <c r="G20" i="29"/>
  <c r="O4" i="29" s="1"/>
  <c r="F20" i="29"/>
  <c r="E20" i="29"/>
  <c r="D20" i="29"/>
  <c r="L4" i="29" s="1"/>
  <c r="C20" i="29"/>
  <c r="K4" i="29" s="1"/>
  <c r="K17" i="29" s="1"/>
  <c r="B20" i="29"/>
  <c r="N11" i="29"/>
  <c r="M11" i="29"/>
  <c r="L11" i="29"/>
  <c r="K20" i="29" s="1"/>
  <c r="K11" i="29"/>
  <c r="J11" i="29"/>
  <c r="O10" i="29"/>
  <c r="L10" i="29"/>
  <c r="J10" i="29"/>
  <c r="O9" i="29"/>
  <c r="N9" i="29"/>
  <c r="M9" i="29"/>
  <c r="L9" i="29"/>
  <c r="J9" i="29"/>
  <c r="J22" i="29" s="1"/>
  <c r="O8" i="29"/>
  <c r="N8" i="29"/>
  <c r="M8" i="29"/>
  <c r="L8" i="29"/>
  <c r="K8" i="29"/>
  <c r="K21" i="29" s="1"/>
  <c r="J8" i="29"/>
  <c r="J21" i="29" s="1"/>
  <c r="L21" i="29" s="1"/>
  <c r="M7" i="29"/>
  <c r="L7" i="29"/>
  <c r="J7" i="29"/>
  <c r="J20" i="29" s="1"/>
  <c r="O6" i="29"/>
  <c r="N6" i="29"/>
  <c r="M6" i="29"/>
  <c r="M19" i="29" s="1"/>
  <c r="L6" i="29"/>
  <c r="J6" i="29"/>
  <c r="J19" i="29" s="1"/>
  <c r="L19" i="29" s="1"/>
  <c r="N5" i="29"/>
  <c r="M5" i="29"/>
  <c r="L5" i="29"/>
  <c r="K5" i="29"/>
  <c r="K18" i="29" s="1"/>
  <c r="J5" i="29"/>
  <c r="J18" i="29" s="1"/>
  <c r="L18" i="29" s="1"/>
  <c r="N4" i="29"/>
  <c r="N17" i="29" s="1"/>
  <c r="M4" i="29"/>
  <c r="J4" i="29"/>
  <c r="J17" i="29" s="1"/>
  <c r="L17" i="29" s="1"/>
  <c r="I45" i="28"/>
  <c r="H45" i="28"/>
  <c r="I44" i="28"/>
  <c r="H44" i="28"/>
  <c r="I43" i="28"/>
  <c r="H43" i="28"/>
  <c r="I42" i="28"/>
  <c r="H42" i="28"/>
  <c r="I41" i="28"/>
  <c r="H41" i="28"/>
  <c r="I40" i="28"/>
  <c r="H40" i="28"/>
  <c r="I39" i="28"/>
  <c r="H39" i="28"/>
  <c r="I38" i="28"/>
  <c r="H38" i="28"/>
  <c r="I37" i="28"/>
  <c r="H37" i="28"/>
  <c r="I36" i="28"/>
  <c r="I35" i="28"/>
  <c r="I34" i="28"/>
  <c r="I33" i="28"/>
  <c r="I32" i="28"/>
  <c r="E53" i="27"/>
  <c r="D53" i="27"/>
  <c r="C53" i="27"/>
  <c r="E52" i="27"/>
  <c r="D52" i="27"/>
  <c r="C52" i="27"/>
  <c r="E51" i="27"/>
  <c r="D51" i="27"/>
  <c r="C51" i="27"/>
  <c r="E49" i="27"/>
  <c r="D49" i="27"/>
  <c r="C49" i="27"/>
  <c r="E48" i="27"/>
  <c r="D48" i="27"/>
  <c r="C48" i="27"/>
  <c r="E47" i="27"/>
  <c r="D47" i="27"/>
  <c r="C47" i="27"/>
  <c r="E45" i="27"/>
  <c r="D45" i="27"/>
  <c r="C45" i="27"/>
  <c r="E44" i="27"/>
  <c r="D44" i="27"/>
  <c r="C44" i="27"/>
  <c r="E43" i="27"/>
  <c r="D43" i="27"/>
  <c r="C43" i="27"/>
  <c r="E41" i="27"/>
  <c r="D41" i="27"/>
  <c r="C41" i="27"/>
  <c r="E40" i="27"/>
  <c r="D40" i="27"/>
  <c r="C40" i="27"/>
  <c r="E39" i="27"/>
  <c r="D39" i="27"/>
  <c r="C39" i="27"/>
  <c r="E37" i="27"/>
  <c r="D37" i="27"/>
  <c r="C37" i="27"/>
  <c r="E36" i="27"/>
  <c r="D36" i="27"/>
  <c r="C36" i="27"/>
  <c r="E35" i="27"/>
  <c r="D35" i="27"/>
  <c r="C35" i="27"/>
  <c r="E33" i="27"/>
  <c r="D33" i="27"/>
  <c r="C33" i="27"/>
  <c r="E32" i="27"/>
  <c r="D32" i="27"/>
  <c r="C32" i="27"/>
  <c r="E31" i="27"/>
  <c r="D31" i="27"/>
  <c r="C31" i="27"/>
  <c r="E61" i="23"/>
  <c r="Q60" i="23"/>
  <c r="P60" i="23"/>
  <c r="O60" i="23"/>
  <c r="Q59" i="23"/>
  <c r="P59" i="23"/>
  <c r="O59" i="23"/>
  <c r="Q58" i="23"/>
  <c r="P58" i="23"/>
  <c r="O58" i="23"/>
  <c r="Q57" i="23"/>
  <c r="P57" i="23"/>
  <c r="O57" i="23"/>
  <c r="Q56" i="23"/>
  <c r="P56" i="23"/>
  <c r="O56" i="23"/>
  <c r="Q55" i="23"/>
  <c r="P55" i="23"/>
  <c r="O55" i="23"/>
  <c r="Q54" i="23"/>
  <c r="P54" i="23"/>
  <c r="O54" i="23"/>
  <c r="Q53" i="23"/>
  <c r="P53" i="23"/>
  <c r="O53" i="23"/>
  <c r="A1" i="22"/>
  <c r="A1" i="20"/>
  <c r="A1" i="19"/>
  <c r="I60" i="18"/>
  <c r="H60" i="18"/>
  <c r="G60" i="18"/>
  <c r="F60" i="18"/>
  <c r="E60" i="18"/>
  <c r="D60" i="18"/>
  <c r="C60" i="18"/>
  <c r="B60" i="18"/>
  <c r="I59" i="18"/>
  <c r="H59" i="18"/>
  <c r="G59" i="18"/>
  <c r="F59" i="18"/>
  <c r="E59" i="18"/>
  <c r="D59" i="18"/>
  <c r="C59" i="18"/>
  <c r="B59" i="18"/>
  <c r="I58" i="18"/>
  <c r="H58" i="18"/>
  <c r="G58" i="18"/>
  <c r="F58" i="18"/>
  <c r="E58" i="18"/>
  <c r="C58" i="18"/>
  <c r="B58" i="18"/>
  <c r="I57" i="18"/>
  <c r="H57" i="18"/>
  <c r="G57" i="18"/>
  <c r="F57" i="18"/>
  <c r="E57" i="18"/>
  <c r="C57" i="18"/>
  <c r="B57" i="18"/>
  <c r="I56" i="18"/>
  <c r="H56" i="18"/>
  <c r="G56" i="18"/>
  <c r="F56" i="18"/>
  <c r="E56" i="18"/>
  <c r="D56" i="18"/>
  <c r="C56" i="18"/>
  <c r="B56" i="18"/>
  <c r="I55" i="18"/>
  <c r="H55" i="18"/>
  <c r="G55" i="18"/>
  <c r="F55" i="18"/>
  <c r="E55" i="18"/>
  <c r="D55" i="18"/>
  <c r="C55" i="18"/>
  <c r="B55" i="18"/>
  <c r="I54" i="18"/>
  <c r="H54" i="18"/>
  <c r="G54" i="18"/>
  <c r="F54" i="18"/>
  <c r="E54" i="18"/>
  <c r="C54" i="18"/>
  <c r="B54" i="18"/>
  <c r="I53" i="18"/>
  <c r="H53" i="18"/>
  <c r="G53" i="18"/>
  <c r="F53" i="18"/>
  <c r="E53" i="18"/>
  <c r="C53" i="18"/>
  <c r="B53" i="18"/>
  <c r="I52" i="18"/>
  <c r="H52" i="18"/>
  <c r="G52" i="18"/>
  <c r="F52" i="18"/>
  <c r="E52" i="18"/>
  <c r="C52" i="18"/>
  <c r="B52" i="18"/>
  <c r="I51" i="18"/>
  <c r="H51" i="18"/>
  <c r="G51" i="18"/>
  <c r="F51" i="18"/>
  <c r="E51" i="18"/>
  <c r="C51" i="18"/>
  <c r="B51" i="18"/>
  <c r="I50" i="18"/>
  <c r="H50" i="18"/>
  <c r="G50" i="18"/>
  <c r="F50" i="18"/>
  <c r="E50" i="18"/>
  <c r="C50" i="18"/>
  <c r="B50" i="18"/>
  <c r="I49" i="18"/>
  <c r="H49" i="18"/>
  <c r="G49" i="18"/>
  <c r="F49" i="18"/>
  <c r="E49" i="18"/>
  <c r="C49" i="18"/>
  <c r="B49" i="18"/>
  <c r="I48" i="18"/>
  <c r="H48" i="18"/>
  <c r="G48" i="18"/>
  <c r="F48" i="18"/>
  <c r="E48" i="18"/>
  <c r="D48" i="18"/>
  <c r="C48" i="18"/>
  <c r="B48" i="18"/>
  <c r="I47" i="18"/>
  <c r="H47" i="18"/>
  <c r="G47" i="18"/>
  <c r="F47" i="18"/>
  <c r="E47" i="18"/>
  <c r="D47" i="18"/>
  <c r="C47" i="18"/>
  <c r="B47" i="18"/>
  <c r="I46" i="18"/>
  <c r="H46" i="18"/>
  <c r="G46" i="18"/>
  <c r="F46" i="18"/>
  <c r="E46" i="18"/>
  <c r="D46" i="18"/>
  <c r="C46" i="18"/>
  <c r="B46" i="18"/>
  <c r="I45" i="18"/>
  <c r="H45" i="18"/>
  <c r="G45" i="18"/>
  <c r="F45" i="18"/>
  <c r="E45" i="18"/>
  <c r="D45" i="18"/>
  <c r="C45" i="18"/>
  <c r="B45" i="18"/>
  <c r="I44" i="18"/>
  <c r="H44" i="18"/>
  <c r="G44" i="18"/>
  <c r="F44" i="18"/>
  <c r="E44" i="18"/>
  <c r="D44" i="18"/>
  <c r="C44" i="18"/>
  <c r="B44" i="18"/>
  <c r="I43" i="18"/>
  <c r="H43" i="18"/>
  <c r="G43" i="18"/>
  <c r="F43" i="18"/>
  <c r="E43" i="18"/>
  <c r="C43" i="18"/>
  <c r="B43" i="18"/>
  <c r="I42" i="18"/>
  <c r="H42" i="18"/>
  <c r="G42" i="18"/>
  <c r="F42" i="18"/>
  <c r="E42" i="18"/>
  <c r="D42" i="18"/>
  <c r="C42" i="18"/>
  <c r="B42" i="18"/>
  <c r="I41" i="18"/>
  <c r="H41" i="18"/>
  <c r="G41" i="18"/>
  <c r="F41" i="18"/>
  <c r="E41" i="18"/>
  <c r="D41" i="18"/>
  <c r="C41" i="18"/>
  <c r="B41" i="18"/>
  <c r="I40" i="18"/>
  <c r="H40" i="18"/>
  <c r="G40" i="18"/>
  <c r="F40" i="18"/>
  <c r="E40" i="18"/>
  <c r="D40" i="18"/>
  <c r="C40" i="18"/>
  <c r="B40" i="18"/>
  <c r="I39" i="18"/>
  <c r="H39" i="18"/>
  <c r="G39" i="18"/>
  <c r="F39" i="18"/>
  <c r="E39" i="18"/>
  <c r="D39" i="18"/>
  <c r="C39" i="18"/>
  <c r="B39" i="18"/>
  <c r="I38" i="18"/>
  <c r="H38" i="18"/>
  <c r="G38" i="18"/>
  <c r="F38" i="18"/>
  <c r="E38" i="18"/>
  <c r="C38" i="18"/>
  <c r="B38" i="18"/>
  <c r="I37" i="18"/>
  <c r="H37" i="18"/>
  <c r="G37" i="18"/>
  <c r="F37" i="18"/>
  <c r="E37" i="18"/>
  <c r="D37" i="18"/>
  <c r="C37" i="18"/>
  <c r="B37" i="18"/>
  <c r="I36" i="18"/>
  <c r="H36" i="18"/>
  <c r="G36" i="18"/>
  <c r="F36" i="18"/>
  <c r="E36" i="18"/>
  <c r="D36" i="18"/>
  <c r="C36" i="18"/>
  <c r="B36" i="18"/>
  <c r="I32" i="18"/>
  <c r="H32" i="18"/>
  <c r="G32" i="18"/>
  <c r="F32" i="18"/>
  <c r="E32" i="18"/>
  <c r="C32" i="18"/>
  <c r="B32" i="18"/>
  <c r="I31" i="18"/>
  <c r="H31" i="18"/>
  <c r="G31" i="18"/>
  <c r="F31" i="18"/>
  <c r="E31" i="18"/>
  <c r="D31" i="18"/>
  <c r="C31" i="18"/>
  <c r="B31" i="18"/>
  <c r="A1" i="16"/>
  <c r="A1" i="15"/>
  <c r="R169" i="14"/>
  <c r="O169" i="14"/>
  <c r="R168" i="14"/>
  <c r="O168" i="14"/>
  <c r="R167" i="14"/>
  <c r="O167" i="14"/>
  <c r="R166" i="14"/>
  <c r="O166" i="14"/>
  <c r="R165" i="14"/>
  <c r="O165" i="14"/>
  <c r="R164" i="14"/>
  <c r="O164" i="14"/>
  <c r="R163" i="14"/>
  <c r="O163" i="14"/>
  <c r="R162" i="14"/>
  <c r="O162" i="14"/>
  <c r="R161" i="14"/>
  <c r="O161" i="14"/>
  <c r="R160" i="14"/>
  <c r="O160" i="14"/>
  <c r="R159" i="14"/>
  <c r="O159" i="14"/>
  <c r="R158" i="14"/>
  <c r="O158" i="14"/>
  <c r="R157" i="14"/>
  <c r="O157" i="14"/>
  <c r="R156" i="14"/>
  <c r="O156" i="14"/>
  <c r="R155" i="14"/>
  <c r="O155" i="14"/>
  <c r="R154" i="14"/>
  <c r="O154" i="14"/>
  <c r="R153" i="14"/>
  <c r="O153" i="14"/>
  <c r="R152" i="14"/>
  <c r="O152" i="14"/>
  <c r="R151" i="14"/>
  <c r="O151" i="14"/>
  <c r="R150" i="14"/>
  <c r="O150" i="14"/>
  <c r="R149" i="14"/>
  <c r="O149" i="14"/>
  <c r="R148" i="14"/>
  <c r="Q148" i="14"/>
  <c r="P148" i="14"/>
  <c r="O148" i="14"/>
  <c r="R147" i="14"/>
  <c r="O147" i="14"/>
  <c r="R146" i="14"/>
  <c r="O146" i="14"/>
  <c r="R145" i="14"/>
  <c r="O145" i="14"/>
  <c r="R137" i="14"/>
  <c r="Q137" i="14"/>
  <c r="P137" i="14"/>
  <c r="O137" i="14"/>
  <c r="R136" i="14"/>
  <c r="Q136" i="14"/>
  <c r="P136" i="14"/>
  <c r="O136" i="14"/>
  <c r="R135" i="14"/>
  <c r="Q135" i="14"/>
  <c r="P135" i="14"/>
  <c r="O135" i="14"/>
  <c r="R134" i="14"/>
  <c r="Q134" i="14"/>
  <c r="P134" i="14"/>
  <c r="O134" i="14"/>
  <c r="R133" i="14"/>
  <c r="Q133" i="14"/>
  <c r="P133" i="14"/>
  <c r="O133" i="14"/>
  <c r="R132" i="14"/>
  <c r="Q132" i="14"/>
  <c r="P132" i="14"/>
  <c r="O132" i="14"/>
  <c r="R131" i="14"/>
  <c r="Q131" i="14"/>
  <c r="P131" i="14"/>
  <c r="O131" i="14"/>
  <c r="R130" i="14"/>
  <c r="Q130" i="14"/>
  <c r="P130" i="14"/>
  <c r="O130" i="14"/>
  <c r="R129" i="14"/>
  <c r="Q129" i="14"/>
  <c r="P129" i="14"/>
  <c r="O129" i="14"/>
  <c r="R128" i="14"/>
  <c r="Q128" i="14"/>
  <c r="P128" i="14"/>
  <c r="O128" i="14"/>
  <c r="R127" i="14"/>
  <c r="Q127" i="14"/>
  <c r="O127" i="14"/>
  <c r="R126" i="14"/>
  <c r="Q126" i="14"/>
  <c r="P126" i="14"/>
  <c r="O126" i="14"/>
  <c r="R125" i="14"/>
  <c r="Q125" i="14"/>
  <c r="P125" i="14"/>
  <c r="O125" i="14"/>
  <c r="R124" i="14"/>
  <c r="Q124" i="14"/>
  <c r="P124" i="14"/>
  <c r="O124" i="14"/>
  <c r="R123" i="14"/>
  <c r="Q123" i="14"/>
  <c r="P123" i="14"/>
  <c r="O123" i="14"/>
  <c r="R122" i="14"/>
  <c r="Q122" i="14"/>
  <c r="P122" i="14"/>
  <c r="O122" i="14"/>
  <c r="R121" i="14"/>
  <c r="Q121" i="14"/>
  <c r="P121" i="14"/>
  <c r="O121" i="14"/>
  <c r="R120" i="14"/>
  <c r="Q120" i="14"/>
  <c r="P120" i="14"/>
  <c r="O120" i="14"/>
  <c r="R119" i="14"/>
  <c r="Q119" i="14"/>
  <c r="P119" i="14"/>
  <c r="O119" i="14"/>
  <c r="R118" i="14"/>
  <c r="Q118" i="14"/>
  <c r="P118" i="14"/>
  <c r="O118" i="14"/>
  <c r="R117" i="14"/>
  <c r="Q117" i="14"/>
  <c r="P117" i="14"/>
  <c r="O117" i="14"/>
  <c r="R116" i="14"/>
  <c r="Q116" i="14"/>
  <c r="P116" i="14"/>
  <c r="O116" i="14"/>
  <c r="Q115" i="14"/>
  <c r="P115" i="14"/>
  <c r="O115" i="14"/>
  <c r="R114" i="14"/>
  <c r="Q114" i="14"/>
  <c r="P114" i="14"/>
  <c r="O114" i="14"/>
  <c r="R113" i="14"/>
  <c r="Q113" i="14"/>
  <c r="P113" i="14"/>
  <c r="O113" i="14"/>
  <c r="R105" i="14"/>
  <c r="Q105" i="14"/>
  <c r="P105" i="14"/>
  <c r="O105" i="14"/>
  <c r="R104" i="14"/>
  <c r="Q104" i="14"/>
  <c r="P104" i="14"/>
  <c r="O104" i="14"/>
  <c r="R103" i="14"/>
  <c r="Q103" i="14"/>
  <c r="P103" i="14"/>
  <c r="O103" i="14"/>
  <c r="R102" i="14"/>
  <c r="Q102" i="14"/>
  <c r="P102" i="14"/>
  <c r="O102" i="14"/>
  <c r="R101" i="14"/>
  <c r="Q101" i="14"/>
  <c r="P101" i="14"/>
  <c r="O101" i="14"/>
  <c r="R100" i="14"/>
  <c r="Q100" i="14"/>
  <c r="P100" i="14"/>
  <c r="O100" i="14"/>
  <c r="R99" i="14"/>
  <c r="Q99" i="14"/>
  <c r="P99" i="14"/>
  <c r="O99" i="14"/>
  <c r="R98" i="14"/>
  <c r="Q98" i="14"/>
  <c r="P98" i="14"/>
  <c r="O98" i="14"/>
  <c r="R97" i="14"/>
  <c r="Q97" i="14"/>
  <c r="P97" i="14"/>
  <c r="O97" i="14"/>
  <c r="R96" i="14"/>
  <c r="Q96" i="14"/>
  <c r="P96" i="14"/>
  <c r="O96" i="14"/>
  <c r="R95" i="14"/>
  <c r="Q95" i="14"/>
  <c r="O95" i="14"/>
  <c r="R94" i="14"/>
  <c r="Q94" i="14"/>
  <c r="P94" i="14"/>
  <c r="O94" i="14"/>
  <c r="R93" i="14"/>
  <c r="Q93" i="14"/>
  <c r="P93" i="14"/>
  <c r="O93" i="14"/>
  <c r="R92" i="14"/>
  <c r="Q92" i="14"/>
  <c r="P92" i="14"/>
  <c r="O92" i="14"/>
  <c r="R91" i="14"/>
  <c r="Q91" i="14"/>
  <c r="P91" i="14"/>
  <c r="O91" i="14"/>
  <c r="R90" i="14"/>
  <c r="Q90" i="14"/>
  <c r="P90" i="14"/>
  <c r="O90" i="14"/>
  <c r="R89" i="14"/>
  <c r="Q89" i="14"/>
  <c r="P89" i="14"/>
  <c r="O89" i="14"/>
  <c r="R88" i="14"/>
  <c r="Q88" i="14"/>
  <c r="P88" i="14"/>
  <c r="O88" i="14"/>
  <c r="R87" i="14"/>
  <c r="Q87" i="14"/>
  <c r="P87" i="14"/>
  <c r="O87" i="14"/>
  <c r="R86" i="14"/>
  <c r="Q86" i="14"/>
  <c r="P86" i="14"/>
  <c r="O86" i="14"/>
  <c r="R85" i="14"/>
  <c r="Q85" i="14"/>
  <c r="P85" i="14"/>
  <c r="O85" i="14"/>
  <c r="R84" i="14"/>
  <c r="Q84" i="14"/>
  <c r="P84" i="14"/>
  <c r="O84" i="14"/>
  <c r="Q83" i="14"/>
  <c r="P83" i="14"/>
  <c r="O83" i="14"/>
  <c r="R82" i="14"/>
  <c r="Q82" i="14"/>
  <c r="P82" i="14"/>
  <c r="O82" i="14"/>
  <c r="R81" i="14"/>
  <c r="Q81" i="14"/>
  <c r="P81" i="14"/>
  <c r="O81" i="14"/>
  <c r="R71" i="14"/>
  <c r="Q71" i="14"/>
  <c r="P71" i="14"/>
  <c r="O71" i="14"/>
  <c r="R70" i="14"/>
  <c r="Q70" i="14"/>
  <c r="P70" i="14"/>
  <c r="O70" i="14"/>
  <c r="R69" i="14"/>
  <c r="Q69" i="14"/>
  <c r="P69" i="14"/>
  <c r="O69" i="14"/>
  <c r="R68" i="14"/>
  <c r="Q68" i="14"/>
  <c r="P68" i="14"/>
  <c r="O68" i="14"/>
  <c r="R67" i="14"/>
  <c r="Q67" i="14"/>
  <c r="P67" i="14"/>
  <c r="O67" i="14"/>
  <c r="R66" i="14"/>
  <c r="Q66" i="14"/>
  <c r="P66" i="14"/>
  <c r="O66" i="14"/>
  <c r="R65" i="14"/>
  <c r="Q65" i="14"/>
  <c r="P65" i="14"/>
  <c r="O65" i="14"/>
  <c r="R64" i="14"/>
  <c r="Q64" i="14"/>
  <c r="P64" i="14"/>
  <c r="O64" i="14"/>
  <c r="R63" i="14"/>
  <c r="Q63" i="14"/>
  <c r="P63" i="14"/>
  <c r="O63" i="14"/>
  <c r="R62" i="14"/>
  <c r="Q62" i="14"/>
  <c r="P62" i="14"/>
  <c r="O62" i="14"/>
  <c r="R61" i="14"/>
  <c r="Q61" i="14"/>
  <c r="O61" i="14"/>
  <c r="R60" i="14"/>
  <c r="Q60" i="14"/>
  <c r="P60" i="14"/>
  <c r="O60" i="14"/>
  <c r="R59" i="14"/>
  <c r="Q59" i="14"/>
  <c r="P59" i="14"/>
  <c r="O59" i="14"/>
  <c r="R58" i="14"/>
  <c r="Q58" i="14"/>
  <c r="P58" i="14"/>
  <c r="O58" i="14"/>
  <c r="R57" i="14"/>
  <c r="Q57" i="14"/>
  <c r="P57" i="14"/>
  <c r="O57" i="14"/>
  <c r="R56" i="14"/>
  <c r="Q56" i="14"/>
  <c r="P56" i="14"/>
  <c r="O56" i="14"/>
  <c r="R55" i="14"/>
  <c r="Q55" i="14"/>
  <c r="P55" i="14"/>
  <c r="O55" i="14"/>
  <c r="R54" i="14"/>
  <c r="Q54" i="14"/>
  <c r="P54" i="14"/>
  <c r="O54" i="14"/>
  <c r="R53" i="14"/>
  <c r="Q53" i="14"/>
  <c r="P53" i="14"/>
  <c r="O53" i="14"/>
  <c r="R52" i="14"/>
  <c r="Q52" i="14"/>
  <c r="P52" i="14"/>
  <c r="O52" i="14"/>
  <c r="R51" i="14"/>
  <c r="Q51" i="14"/>
  <c r="P51" i="14"/>
  <c r="O51" i="14"/>
  <c r="R50" i="14"/>
  <c r="Q50" i="14"/>
  <c r="P50" i="14"/>
  <c r="O50" i="14"/>
  <c r="Q49" i="14"/>
  <c r="P49" i="14"/>
  <c r="O49" i="14"/>
  <c r="R48" i="14"/>
  <c r="Q48" i="14"/>
  <c r="P48" i="14"/>
  <c r="O48" i="14"/>
  <c r="R47" i="14"/>
  <c r="Q47" i="14"/>
  <c r="P47" i="14"/>
  <c r="O47" i="14"/>
  <c r="A1" i="14"/>
  <c r="R172" i="13"/>
  <c r="O172" i="13"/>
  <c r="R171" i="13"/>
  <c r="O171" i="13"/>
  <c r="R170" i="13"/>
  <c r="O170" i="13"/>
  <c r="R169" i="13"/>
  <c r="O169" i="13"/>
  <c r="R168" i="13"/>
  <c r="O168" i="13"/>
  <c r="R167" i="13"/>
  <c r="O167" i="13"/>
  <c r="R166" i="13"/>
  <c r="O166" i="13"/>
  <c r="R165" i="13"/>
  <c r="O165" i="13"/>
  <c r="R164" i="13"/>
  <c r="O164" i="13"/>
  <c r="R163" i="13"/>
  <c r="O163" i="13"/>
  <c r="R162" i="13"/>
  <c r="O162" i="13"/>
  <c r="R161" i="13"/>
  <c r="O161" i="13"/>
  <c r="R160" i="13"/>
  <c r="O160" i="13"/>
  <c r="R159" i="13"/>
  <c r="O159" i="13"/>
  <c r="R158" i="13"/>
  <c r="O158" i="13"/>
  <c r="R157" i="13"/>
  <c r="O157" i="13"/>
  <c r="R156" i="13"/>
  <c r="O156" i="13"/>
  <c r="R155" i="13"/>
  <c r="O155" i="13"/>
  <c r="R154" i="13"/>
  <c r="O154" i="13"/>
  <c r="R153" i="13"/>
  <c r="O153" i="13"/>
  <c r="R152" i="13"/>
  <c r="O152" i="13"/>
  <c r="R151" i="13"/>
  <c r="O151" i="13"/>
  <c r="O150" i="13"/>
  <c r="R149" i="13"/>
  <c r="O149" i="13"/>
  <c r="R148" i="13"/>
  <c r="O148" i="13"/>
  <c r="R140" i="13"/>
  <c r="Q140" i="13"/>
  <c r="P140" i="13"/>
  <c r="O140" i="13"/>
  <c r="R139" i="13"/>
  <c r="Q139" i="13"/>
  <c r="P139" i="13"/>
  <c r="O139" i="13"/>
  <c r="R138" i="13"/>
  <c r="Q138" i="13"/>
  <c r="P138" i="13"/>
  <c r="O138" i="13"/>
  <c r="R137" i="13"/>
  <c r="Q137" i="13"/>
  <c r="P137" i="13"/>
  <c r="O137" i="13"/>
  <c r="R136" i="13"/>
  <c r="Q136" i="13"/>
  <c r="P136" i="13"/>
  <c r="O136" i="13"/>
  <c r="R135" i="13"/>
  <c r="Q135" i="13"/>
  <c r="P135" i="13"/>
  <c r="O135" i="13"/>
  <c r="R134" i="13"/>
  <c r="Q134" i="13"/>
  <c r="P134" i="13"/>
  <c r="O134" i="13"/>
  <c r="R133" i="13"/>
  <c r="Q133" i="13"/>
  <c r="P133" i="13"/>
  <c r="O133" i="13"/>
  <c r="R132" i="13"/>
  <c r="Q132" i="13"/>
  <c r="P132" i="13"/>
  <c r="O132" i="13"/>
  <c r="R131" i="13"/>
  <c r="Q131" i="13"/>
  <c r="P131" i="13"/>
  <c r="O131" i="13"/>
  <c r="R130" i="13"/>
  <c r="Q130" i="13"/>
  <c r="P130" i="13"/>
  <c r="O130" i="13"/>
  <c r="R129" i="13"/>
  <c r="Q129" i="13"/>
  <c r="P129" i="13"/>
  <c r="O129" i="13"/>
  <c r="R128" i="13"/>
  <c r="Q128" i="13"/>
  <c r="P128" i="13"/>
  <c r="O128" i="13"/>
  <c r="R127" i="13"/>
  <c r="Q127" i="13"/>
  <c r="P127" i="13"/>
  <c r="O127" i="13"/>
  <c r="R126" i="13"/>
  <c r="Q126" i="13"/>
  <c r="P126" i="13"/>
  <c r="O126" i="13"/>
  <c r="R125" i="13"/>
  <c r="Q125" i="13"/>
  <c r="P125" i="13"/>
  <c r="O125" i="13"/>
  <c r="R124" i="13"/>
  <c r="Q124" i="13"/>
  <c r="P124" i="13"/>
  <c r="O124" i="13"/>
  <c r="R123" i="13"/>
  <c r="Q123" i="13"/>
  <c r="P123" i="13"/>
  <c r="O123" i="13"/>
  <c r="R122" i="13"/>
  <c r="Q122" i="13"/>
  <c r="P122" i="13"/>
  <c r="O122" i="13"/>
  <c r="R121" i="13"/>
  <c r="Q121" i="13"/>
  <c r="P121" i="13"/>
  <c r="O121" i="13"/>
  <c r="R120" i="13"/>
  <c r="Q120" i="13"/>
  <c r="P120" i="13"/>
  <c r="O120" i="13"/>
  <c r="R119" i="13"/>
  <c r="Q119" i="13"/>
  <c r="P119" i="13"/>
  <c r="O119" i="13"/>
  <c r="Q118" i="13"/>
  <c r="P118" i="13"/>
  <c r="O118" i="13"/>
  <c r="R117" i="13"/>
  <c r="Q117" i="13"/>
  <c r="P117" i="13"/>
  <c r="O117" i="13"/>
  <c r="R116" i="13"/>
  <c r="Q116" i="13"/>
  <c r="P116" i="13"/>
  <c r="O116" i="13"/>
  <c r="R106" i="13"/>
  <c r="Q106" i="13"/>
  <c r="P106" i="13"/>
  <c r="O106" i="13"/>
  <c r="R105" i="13"/>
  <c r="Q105" i="13"/>
  <c r="P105" i="13"/>
  <c r="O105" i="13"/>
  <c r="P104" i="13"/>
  <c r="R103" i="13"/>
  <c r="Q103" i="13"/>
  <c r="P103" i="13"/>
  <c r="O103" i="13"/>
  <c r="R102" i="13"/>
  <c r="Q102" i="13"/>
  <c r="P102" i="13"/>
  <c r="O102" i="13"/>
  <c r="P101" i="13"/>
  <c r="O101" i="13"/>
  <c r="Q100" i="13"/>
  <c r="P100" i="13"/>
  <c r="O100" i="13"/>
  <c r="R99" i="13"/>
  <c r="Q99" i="13"/>
  <c r="P99" i="13"/>
  <c r="O99" i="13"/>
  <c r="R98" i="13"/>
  <c r="Q98" i="13"/>
  <c r="P98" i="13"/>
  <c r="O98" i="13"/>
  <c r="Q97" i="13"/>
  <c r="P97" i="13"/>
  <c r="O97" i="13"/>
  <c r="R96" i="13"/>
  <c r="Q96" i="13"/>
  <c r="P96" i="13"/>
  <c r="O96" i="13"/>
  <c r="R95" i="13"/>
  <c r="Q95" i="13"/>
  <c r="P95" i="13"/>
  <c r="O95" i="13"/>
  <c r="R94" i="13"/>
  <c r="Q94" i="13"/>
  <c r="P94" i="13"/>
  <c r="O94" i="13"/>
  <c r="R93" i="13"/>
  <c r="Q93" i="13"/>
  <c r="P93" i="13"/>
  <c r="O93" i="13"/>
  <c r="R92" i="13"/>
  <c r="Q92" i="13"/>
  <c r="P92" i="13"/>
  <c r="O92" i="13"/>
  <c r="R91" i="13"/>
  <c r="Q91" i="13"/>
  <c r="P91" i="13"/>
  <c r="O91" i="13"/>
  <c r="R90" i="13"/>
  <c r="Q90" i="13"/>
  <c r="P90" i="13"/>
  <c r="O90" i="13"/>
  <c r="R89" i="13"/>
  <c r="Q89" i="13"/>
  <c r="P89" i="13"/>
  <c r="O89" i="13"/>
  <c r="R88" i="13"/>
  <c r="Q88" i="13"/>
  <c r="P88" i="13"/>
  <c r="O88" i="13"/>
  <c r="R87" i="13"/>
  <c r="Q87" i="13"/>
  <c r="P87" i="13"/>
  <c r="O87" i="13"/>
  <c r="R86" i="13"/>
  <c r="Q86" i="13"/>
  <c r="P86" i="13"/>
  <c r="O86" i="13"/>
  <c r="P85" i="13"/>
  <c r="O85" i="13"/>
  <c r="R84" i="13"/>
  <c r="Q84" i="13"/>
  <c r="P84" i="13"/>
  <c r="O84" i="13"/>
  <c r="R83" i="13"/>
  <c r="Q83" i="13"/>
  <c r="P83" i="13"/>
  <c r="O83" i="13"/>
  <c r="R73" i="13"/>
  <c r="Q73" i="13"/>
  <c r="P73" i="13"/>
  <c r="O73" i="13"/>
  <c r="R72" i="13"/>
  <c r="Q72" i="13"/>
  <c r="P72" i="13"/>
  <c r="O72" i="13"/>
  <c r="R71" i="13"/>
  <c r="Q71" i="13"/>
  <c r="P71" i="13"/>
  <c r="O71" i="13"/>
  <c r="R70" i="13"/>
  <c r="Q70" i="13"/>
  <c r="P70" i="13"/>
  <c r="O70" i="13"/>
  <c r="R69" i="13"/>
  <c r="Q69" i="13"/>
  <c r="P69" i="13"/>
  <c r="O69" i="13"/>
  <c r="R68" i="13"/>
  <c r="Q68" i="13"/>
  <c r="P68" i="13"/>
  <c r="O68" i="13"/>
  <c r="R67" i="13"/>
  <c r="Q67" i="13"/>
  <c r="P67" i="13"/>
  <c r="O67" i="13"/>
  <c r="R66" i="13"/>
  <c r="Q66" i="13"/>
  <c r="P66" i="13"/>
  <c r="O66" i="13"/>
  <c r="R65" i="13"/>
  <c r="Q65" i="13"/>
  <c r="P65" i="13"/>
  <c r="O65" i="13"/>
  <c r="R64" i="13"/>
  <c r="Q64" i="13"/>
  <c r="P64" i="13"/>
  <c r="O64" i="13"/>
  <c r="R63" i="13"/>
  <c r="Q63" i="13"/>
  <c r="O63" i="13"/>
  <c r="R62" i="13"/>
  <c r="Q62" i="13"/>
  <c r="P62" i="13"/>
  <c r="O62" i="13"/>
  <c r="R61" i="13"/>
  <c r="Q61" i="13"/>
  <c r="P61" i="13"/>
  <c r="O61" i="13"/>
  <c r="R60" i="13"/>
  <c r="Q60" i="13"/>
  <c r="P60" i="13"/>
  <c r="O60" i="13"/>
  <c r="R59" i="13"/>
  <c r="Q59" i="13"/>
  <c r="P59" i="13"/>
  <c r="O59" i="13"/>
  <c r="R58" i="13"/>
  <c r="Q58" i="13"/>
  <c r="P58" i="13"/>
  <c r="O58" i="13"/>
  <c r="R57" i="13"/>
  <c r="Q57" i="13"/>
  <c r="P57" i="13"/>
  <c r="O57" i="13"/>
  <c r="R56" i="13"/>
  <c r="Q56" i="13"/>
  <c r="P56" i="13"/>
  <c r="O56" i="13"/>
  <c r="R55" i="13"/>
  <c r="Q55" i="13"/>
  <c r="P55" i="13"/>
  <c r="O55" i="13"/>
  <c r="R54" i="13"/>
  <c r="Q54" i="13"/>
  <c r="P54" i="13"/>
  <c r="O54" i="13"/>
  <c r="R53" i="13"/>
  <c r="Q53" i="13"/>
  <c r="P53" i="13"/>
  <c r="O53" i="13"/>
  <c r="R52" i="13"/>
  <c r="Q52" i="13"/>
  <c r="P52" i="13"/>
  <c r="O52" i="13"/>
  <c r="Q51" i="13"/>
  <c r="P51" i="13"/>
  <c r="O51" i="13"/>
  <c r="R50" i="13"/>
  <c r="Q50" i="13"/>
  <c r="P50" i="13"/>
  <c r="O50" i="13"/>
  <c r="R49" i="13"/>
  <c r="Q49" i="13"/>
  <c r="P49" i="13"/>
  <c r="O49" i="13"/>
  <c r="A1" i="13"/>
  <c r="W26" i="10"/>
  <c r="V26" i="10"/>
  <c r="U26" i="10"/>
  <c r="T26" i="10"/>
  <c r="S26" i="10"/>
  <c r="R26" i="10"/>
  <c r="W25" i="10"/>
  <c r="V25" i="10"/>
  <c r="U25" i="10"/>
  <c r="T25" i="10"/>
  <c r="S25" i="10"/>
  <c r="R25" i="10"/>
  <c r="W24" i="10"/>
  <c r="V24" i="10"/>
  <c r="U24" i="10"/>
  <c r="T24" i="10"/>
  <c r="S24" i="10"/>
  <c r="R24" i="10"/>
  <c r="W23" i="10"/>
  <c r="V23" i="10"/>
  <c r="U23" i="10"/>
  <c r="T23" i="10"/>
  <c r="S23" i="10"/>
  <c r="R23" i="10"/>
  <c r="W22" i="10"/>
  <c r="V22" i="10"/>
  <c r="U22" i="10"/>
  <c r="T22" i="10"/>
  <c r="S22" i="10"/>
  <c r="R22" i="10"/>
  <c r="W21" i="10"/>
  <c r="V21" i="10"/>
  <c r="U21" i="10"/>
  <c r="T21" i="10"/>
  <c r="S21" i="10"/>
  <c r="R21" i="10"/>
  <c r="W20" i="10"/>
  <c r="V20" i="10"/>
  <c r="U20" i="10"/>
  <c r="T20" i="10"/>
  <c r="S20" i="10"/>
  <c r="R20" i="10"/>
  <c r="W19" i="10"/>
  <c r="V19" i="10"/>
  <c r="U19" i="10"/>
  <c r="T19" i="10"/>
  <c r="S19" i="10"/>
  <c r="R19" i="10"/>
  <c r="W18" i="10"/>
  <c r="V18" i="10"/>
  <c r="U18" i="10"/>
  <c r="T18" i="10"/>
  <c r="S18" i="10"/>
  <c r="R18" i="10"/>
  <c r="W17" i="10"/>
  <c r="V17" i="10"/>
  <c r="U17" i="10"/>
  <c r="T17" i="10"/>
  <c r="S17" i="10"/>
  <c r="R17" i="10"/>
  <c r="W16" i="10"/>
  <c r="V16" i="10"/>
  <c r="U16" i="10"/>
  <c r="T16" i="10"/>
  <c r="S16" i="10"/>
  <c r="R16" i="10"/>
  <c r="W15" i="10"/>
  <c r="V15" i="10"/>
  <c r="U15" i="10"/>
  <c r="T15" i="10"/>
  <c r="S15" i="10"/>
  <c r="R15" i="10"/>
  <c r="W14" i="10"/>
  <c r="V14" i="10"/>
  <c r="U14" i="10"/>
  <c r="T14" i="10"/>
  <c r="S14" i="10"/>
  <c r="R14" i="10"/>
  <c r="W13" i="10"/>
  <c r="V13" i="10"/>
  <c r="U13" i="10"/>
  <c r="T13" i="10"/>
  <c r="S13" i="10"/>
  <c r="R13" i="10"/>
  <c r="W12" i="10"/>
  <c r="V12" i="10"/>
  <c r="U12" i="10"/>
  <c r="T12" i="10"/>
  <c r="S12" i="10"/>
  <c r="R12" i="10"/>
  <c r="W11" i="10"/>
  <c r="V11" i="10"/>
  <c r="U11" i="10"/>
  <c r="T11" i="10"/>
  <c r="S11" i="10"/>
  <c r="R11" i="10"/>
  <c r="W10" i="10"/>
  <c r="V10" i="10"/>
  <c r="U10" i="10"/>
  <c r="T10" i="10"/>
  <c r="S10" i="10"/>
  <c r="R10" i="10"/>
  <c r="W9" i="10"/>
  <c r="V9" i="10"/>
  <c r="U9" i="10"/>
  <c r="T9" i="10"/>
  <c r="S9" i="10"/>
  <c r="R9" i="10"/>
  <c r="W8" i="10"/>
  <c r="V8" i="10"/>
  <c r="U8" i="10"/>
  <c r="T8" i="10"/>
  <c r="S8" i="10"/>
  <c r="R8" i="10"/>
  <c r="W7" i="10"/>
  <c r="V7" i="10"/>
  <c r="U7" i="10"/>
  <c r="T7" i="10"/>
  <c r="S7" i="10"/>
  <c r="R7" i="10"/>
  <c r="W6" i="10"/>
  <c r="V6" i="10"/>
  <c r="U6" i="10"/>
  <c r="T6" i="10"/>
  <c r="S6" i="10"/>
  <c r="R6" i="10"/>
  <c r="S25" i="9"/>
  <c r="R25" i="9"/>
  <c r="Q25" i="9"/>
  <c r="P25" i="9"/>
  <c r="O25" i="9"/>
  <c r="N25" i="9"/>
  <c r="S24" i="9"/>
  <c r="R24" i="9"/>
  <c r="Q24" i="9"/>
  <c r="P24" i="9"/>
  <c r="O24" i="9"/>
  <c r="N24" i="9"/>
  <c r="S23" i="9"/>
  <c r="R23" i="9"/>
  <c r="Q23" i="9"/>
  <c r="P23" i="9"/>
  <c r="O23" i="9"/>
  <c r="N23" i="9"/>
  <c r="S22" i="9"/>
  <c r="R22" i="9"/>
  <c r="Q22" i="9"/>
  <c r="P22" i="9"/>
  <c r="O22" i="9"/>
  <c r="N22" i="9"/>
  <c r="S21" i="9"/>
  <c r="R21" i="9"/>
  <c r="Q21" i="9"/>
  <c r="P21" i="9"/>
  <c r="O21" i="9"/>
  <c r="N21" i="9"/>
  <c r="S20" i="9"/>
  <c r="R20" i="9"/>
  <c r="Q20" i="9"/>
  <c r="P20" i="9"/>
  <c r="O20" i="9"/>
  <c r="N20" i="9"/>
  <c r="S19" i="9"/>
  <c r="R19" i="9"/>
  <c r="Q19" i="9"/>
  <c r="P19" i="9"/>
  <c r="O19" i="9"/>
  <c r="N19" i="9"/>
  <c r="S18" i="9"/>
  <c r="R18" i="9"/>
  <c r="Q18" i="9"/>
  <c r="P18" i="9"/>
  <c r="O18" i="9"/>
  <c r="N18" i="9"/>
  <c r="S17" i="9"/>
  <c r="R17" i="9"/>
  <c r="Q17" i="9"/>
  <c r="P17" i="9"/>
  <c r="O17" i="9"/>
  <c r="N17" i="9"/>
  <c r="S16" i="9"/>
  <c r="R16" i="9"/>
  <c r="Q16" i="9"/>
  <c r="P16" i="9"/>
  <c r="O16" i="9"/>
  <c r="N16" i="9"/>
  <c r="S15" i="9"/>
  <c r="R15" i="9"/>
  <c r="Q15" i="9"/>
  <c r="P15" i="9"/>
  <c r="O15" i="9"/>
  <c r="N15" i="9"/>
  <c r="S14" i="9"/>
  <c r="R14" i="9"/>
  <c r="Q14" i="9"/>
  <c r="P14" i="9"/>
  <c r="O14" i="9"/>
  <c r="N14" i="9"/>
  <c r="S13" i="9"/>
  <c r="R13" i="9"/>
  <c r="Q13" i="9"/>
  <c r="P13" i="9"/>
  <c r="O13" i="9"/>
  <c r="N13" i="9"/>
  <c r="S12" i="9"/>
  <c r="R12" i="9"/>
  <c r="Q12" i="9"/>
  <c r="P12" i="9"/>
  <c r="O12" i="9"/>
  <c r="N12" i="9"/>
  <c r="S11" i="9"/>
  <c r="R11" i="9"/>
  <c r="Q11" i="9"/>
  <c r="P11" i="9"/>
  <c r="O11" i="9"/>
  <c r="N11" i="9"/>
  <c r="S10" i="9"/>
  <c r="R10" i="9"/>
  <c r="Q10" i="9"/>
  <c r="P10" i="9"/>
  <c r="O10" i="9"/>
  <c r="N10" i="9"/>
  <c r="S9" i="9"/>
  <c r="R9" i="9"/>
  <c r="Q9" i="9"/>
  <c r="P9" i="9"/>
  <c r="O9" i="9"/>
  <c r="N9" i="9"/>
  <c r="S8" i="9"/>
  <c r="R8" i="9"/>
  <c r="Q8" i="9"/>
  <c r="P8" i="9"/>
  <c r="O8" i="9"/>
  <c r="N8" i="9"/>
  <c r="R7" i="9"/>
  <c r="Q7" i="9"/>
  <c r="S6" i="9"/>
  <c r="R6" i="9"/>
  <c r="Q6" i="9"/>
  <c r="P6" i="9"/>
  <c r="O6" i="9"/>
  <c r="N6" i="9"/>
  <c r="S5" i="9"/>
  <c r="R5" i="9"/>
  <c r="Q5" i="9"/>
  <c r="P5" i="9"/>
  <c r="O5" i="9"/>
  <c r="N5" i="9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B80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B77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B76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B75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B74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B73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B72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B70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S65" i="6"/>
  <c r="R65" i="6"/>
  <c r="Q65" i="6"/>
  <c r="P65" i="6"/>
  <c r="N65" i="6"/>
  <c r="I65" i="6"/>
  <c r="H65" i="6"/>
  <c r="G65" i="6"/>
  <c r="F65" i="6"/>
  <c r="D65" i="6"/>
  <c r="S64" i="6"/>
  <c r="R64" i="6"/>
  <c r="Q64" i="6"/>
  <c r="P64" i="6"/>
  <c r="N64" i="6"/>
  <c r="I64" i="6"/>
  <c r="H64" i="6"/>
  <c r="G64" i="6"/>
  <c r="F64" i="6"/>
  <c r="D64" i="6"/>
  <c r="S63" i="6"/>
  <c r="R63" i="6"/>
  <c r="Q63" i="6"/>
  <c r="P63" i="6"/>
  <c r="N63" i="6"/>
  <c r="I63" i="6"/>
  <c r="H63" i="6"/>
  <c r="G63" i="6"/>
  <c r="F63" i="6"/>
  <c r="D63" i="6"/>
  <c r="S62" i="6"/>
  <c r="R62" i="6"/>
  <c r="Q62" i="6"/>
  <c r="P62" i="6"/>
  <c r="N62" i="6"/>
  <c r="I62" i="6"/>
  <c r="H62" i="6"/>
  <c r="G62" i="6"/>
  <c r="F62" i="6"/>
  <c r="D62" i="6"/>
  <c r="S61" i="6"/>
  <c r="R61" i="6"/>
  <c r="Q61" i="6"/>
  <c r="P61" i="6"/>
  <c r="N61" i="6"/>
  <c r="I61" i="6"/>
  <c r="H61" i="6"/>
  <c r="G61" i="6"/>
  <c r="F61" i="6"/>
  <c r="D61" i="6"/>
  <c r="S60" i="6"/>
  <c r="R60" i="6"/>
  <c r="Q60" i="6"/>
  <c r="P60" i="6"/>
  <c r="N60" i="6"/>
  <c r="I60" i="6"/>
  <c r="H60" i="6"/>
  <c r="G60" i="6"/>
  <c r="F60" i="6"/>
  <c r="D60" i="6"/>
  <c r="S59" i="6"/>
  <c r="R59" i="6"/>
  <c r="Q59" i="6"/>
  <c r="P59" i="6"/>
  <c r="N59" i="6"/>
  <c r="I59" i="6"/>
  <c r="H59" i="6"/>
  <c r="G59" i="6"/>
  <c r="F59" i="6"/>
  <c r="D59" i="6"/>
  <c r="S58" i="6"/>
  <c r="R58" i="6"/>
  <c r="Q58" i="6"/>
  <c r="P58" i="6"/>
  <c r="N58" i="6"/>
  <c r="I58" i="6"/>
  <c r="H58" i="6"/>
  <c r="G58" i="6"/>
  <c r="F58" i="6"/>
  <c r="D58" i="6"/>
  <c r="S57" i="6"/>
  <c r="R57" i="6"/>
  <c r="Q57" i="6"/>
  <c r="P57" i="6"/>
  <c r="N57" i="6"/>
  <c r="I57" i="6"/>
  <c r="H57" i="6"/>
  <c r="G57" i="6"/>
  <c r="F57" i="6"/>
  <c r="D57" i="6"/>
  <c r="S56" i="6"/>
  <c r="Q56" i="6"/>
  <c r="N56" i="6"/>
  <c r="I56" i="6"/>
  <c r="G56" i="6"/>
  <c r="D56" i="6"/>
  <c r="S55" i="6"/>
  <c r="N55" i="6"/>
  <c r="I55" i="6"/>
  <c r="D55" i="6"/>
  <c r="S49" i="6"/>
  <c r="R49" i="6"/>
  <c r="Q49" i="6"/>
  <c r="P49" i="6"/>
  <c r="N49" i="6"/>
  <c r="I49" i="6"/>
  <c r="H49" i="6"/>
  <c r="G49" i="6"/>
  <c r="F49" i="6"/>
  <c r="D49" i="6"/>
  <c r="S48" i="6"/>
  <c r="R48" i="6"/>
  <c r="Q48" i="6"/>
  <c r="P48" i="6"/>
  <c r="N48" i="6"/>
  <c r="I48" i="6"/>
  <c r="H48" i="6"/>
  <c r="G48" i="6"/>
  <c r="F48" i="6"/>
  <c r="D48" i="6"/>
  <c r="S47" i="6"/>
  <c r="R47" i="6"/>
  <c r="Q47" i="6"/>
  <c r="P47" i="6"/>
  <c r="N47" i="6"/>
  <c r="I47" i="6"/>
  <c r="H47" i="6"/>
  <c r="G47" i="6"/>
  <c r="F47" i="6"/>
  <c r="D47" i="6"/>
  <c r="S46" i="6"/>
  <c r="R46" i="6"/>
  <c r="Q46" i="6"/>
  <c r="P46" i="6"/>
  <c r="N46" i="6"/>
  <c r="I46" i="6"/>
  <c r="H46" i="6"/>
  <c r="G46" i="6"/>
  <c r="F46" i="6"/>
  <c r="D46" i="6"/>
  <c r="S45" i="6"/>
  <c r="R45" i="6"/>
  <c r="Q45" i="6"/>
  <c r="P45" i="6"/>
  <c r="N45" i="6"/>
  <c r="I45" i="6"/>
  <c r="H45" i="6"/>
  <c r="G45" i="6"/>
  <c r="F45" i="6"/>
  <c r="D45" i="6"/>
  <c r="S44" i="6"/>
  <c r="R44" i="6"/>
  <c r="Q44" i="6"/>
  <c r="P44" i="6"/>
  <c r="N44" i="6"/>
  <c r="I44" i="6"/>
  <c r="H44" i="6"/>
  <c r="G44" i="6"/>
  <c r="F44" i="6"/>
  <c r="D44" i="6"/>
  <c r="S43" i="6"/>
  <c r="R43" i="6"/>
  <c r="Q43" i="6"/>
  <c r="P43" i="6"/>
  <c r="N43" i="6"/>
  <c r="I43" i="6"/>
  <c r="H43" i="6"/>
  <c r="G43" i="6"/>
  <c r="F43" i="6"/>
  <c r="D43" i="6"/>
  <c r="S42" i="6"/>
  <c r="R42" i="6"/>
  <c r="Q42" i="6"/>
  <c r="P42" i="6"/>
  <c r="N42" i="6"/>
  <c r="I42" i="6"/>
  <c r="H42" i="6"/>
  <c r="G42" i="6"/>
  <c r="F42" i="6"/>
  <c r="D42" i="6"/>
  <c r="S41" i="6"/>
  <c r="R41" i="6"/>
  <c r="Q41" i="6"/>
  <c r="P41" i="6"/>
  <c r="N41" i="6"/>
  <c r="I41" i="6"/>
  <c r="H41" i="6"/>
  <c r="G41" i="6"/>
  <c r="F41" i="6"/>
  <c r="D41" i="6"/>
  <c r="S40" i="6"/>
  <c r="Q40" i="6"/>
  <c r="N40" i="6"/>
  <c r="I40" i="6"/>
  <c r="G40" i="6"/>
  <c r="D40" i="6"/>
  <c r="S39" i="6"/>
  <c r="N39" i="6"/>
  <c r="I39" i="6"/>
  <c r="D39" i="6"/>
  <c r="M68" i="4"/>
  <c r="L68" i="4"/>
  <c r="K68" i="4"/>
  <c r="M67" i="4"/>
  <c r="L67" i="4"/>
  <c r="K67" i="4"/>
  <c r="M66" i="4"/>
  <c r="L66" i="4"/>
  <c r="K66" i="4"/>
  <c r="M65" i="4"/>
  <c r="L65" i="4"/>
  <c r="K65" i="4"/>
  <c r="M64" i="4"/>
  <c r="L64" i="4"/>
  <c r="K64" i="4"/>
  <c r="M63" i="4"/>
  <c r="L63" i="4"/>
  <c r="M62" i="4"/>
  <c r="L62" i="4"/>
  <c r="K62" i="4"/>
  <c r="M61" i="4"/>
  <c r="L61" i="4"/>
  <c r="K61" i="4"/>
  <c r="M60" i="4"/>
  <c r="K60" i="4"/>
  <c r="M59" i="4"/>
  <c r="L59" i="4"/>
  <c r="K59" i="4"/>
  <c r="M58" i="4"/>
  <c r="L58" i="4"/>
  <c r="K58" i="4"/>
  <c r="M57" i="4"/>
  <c r="L57" i="4"/>
  <c r="K57" i="4"/>
  <c r="M56" i="4"/>
  <c r="L56" i="4"/>
  <c r="K56" i="4"/>
  <c r="M55" i="4"/>
  <c r="L55" i="4"/>
  <c r="K55" i="4"/>
  <c r="M54" i="4"/>
  <c r="L54" i="4"/>
  <c r="K54" i="4"/>
  <c r="M53" i="4"/>
  <c r="L53" i="4"/>
  <c r="K53" i="4"/>
  <c r="M52" i="4"/>
  <c r="L52" i="4"/>
  <c r="K52" i="4"/>
  <c r="M51" i="4"/>
  <c r="L51" i="4"/>
  <c r="K51" i="4"/>
  <c r="M50" i="4"/>
  <c r="L50" i="4"/>
  <c r="K50" i="4"/>
  <c r="M49" i="4"/>
  <c r="L49" i="4"/>
  <c r="K49" i="4"/>
  <c r="M47" i="4"/>
  <c r="L47" i="4"/>
  <c r="K47" i="4"/>
  <c r="M46" i="4"/>
  <c r="L46" i="4"/>
  <c r="K46" i="4"/>
  <c r="M45" i="4"/>
  <c r="L45" i="4"/>
  <c r="K45" i="4"/>
  <c r="M44" i="4"/>
  <c r="L44" i="4"/>
  <c r="K44" i="4"/>
  <c r="M43" i="4"/>
  <c r="L43" i="4"/>
  <c r="M42" i="4"/>
  <c r="L42" i="4"/>
  <c r="K42" i="4"/>
  <c r="L41" i="4"/>
  <c r="J41" i="4"/>
  <c r="M41" i="4" s="1"/>
  <c r="I41" i="4"/>
  <c r="H41" i="4"/>
  <c r="G41" i="4"/>
  <c r="N31" i="3"/>
  <c r="M31" i="3"/>
  <c r="L31" i="3"/>
  <c r="K31" i="3"/>
  <c r="N30" i="3"/>
  <c r="M30" i="3"/>
  <c r="L30" i="3"/>
  <c r="K30" i="3"/>
  <c r="N29" i="3"/>
  <c r="M29" i="3"/>
  <c r="L29" i="3"/>
  <c r="K29" i="3"/>
  <c r="N28" i="3"/>
  <c r="M28" i="3"/>
  <c r="L28" i="3"/>
  <c r="K28" i="3"/>
  <c r="N27" i="3"/>
  <c r="M27" i="3"/>
  <c r="L27" i="3"/>
  <c r="K27" i="3"/>
  <c r="N26" i="3"/>
  <c r="M26" i="3"/>
  <c r="L26" i="3"/>
  <c r="K26" i="3"/>
  <c r="N25" i="3"/>
  <c r="M25" i="3"/>
  <c r="L25" i="3"/>
  <c r="K25" i="3"/>
  <c r="N24" i="3"/>
  <c r="M24" i="3"/>
  <c r="L24" i="3"/>
  <c r="K24" i="3"/>
  <c r="N23" i="3"/>
  <c r="M23" i="3"/>
  <c r="L23" i="3"/>
  <c r="K23" i="3"/>
  <c r="N22" i="3"/>
  <c r="M22" i="3"/>
  <c r="L22" i="3"/>
  <c r="K22" i="3"/>
  <c r="N21" i="3"/>
  <c r="M21" i="3"/>
  <c r="L21" i="3"/>
  <c r="K21" i="3"/>
  <c r="N20" i="3"/>
  <c r="M20" i="3"/>
  <c r="L20" i="3"/>
  <c r="K20" i="3"/>
  <c r="N19" i="3"/>
  <c r="M19" i="3"/>
  <c r="L19" i="3"/>
  <c r="K19" i="3"/>
  <c r="N18" i="3"/>
  <c r="M18" i="3"/>
  <c r="L18" i="3"/>
  <c r="K18" i="3"/>
  <c r="N17" i="3"/>
  <c r="M17" i="3"/>
  <c r="L17" i="3"/>
  <c r="K17" i="3"/>
  <c r="N16" i="3"/>
  <c r="M16" i="3"/>
  <c r="L16" i="3"/>
  <c r="K16" i="3"/>
  <c r="N15" i="3"/>
  <c r="M15" i="3"/>
  <c r="L15" i="3"/>
  <c r="K15" i="3"/>
  <c r="N14" i="3"/>
  <c r="M14" i="3"/>
  <c r="L14" i="3"/>
  <c r="K14" i="3"/>
  <c r="N13" i="3"/>
  <c r="M13" i="3"/>
  <c r="L13" i="3"/>
  <c r="K13" i="3"/>
  <c r="N12" i="3"/>
  <c r="M12" i="3"/>
  <c r="L12" i="3"/>
  <c r="K12" i="3"/>
  <c r="N11" i="3"/>
  <c r="M11" i="3"/>
  <c r="L11" i="3"/>
  <c r="K11" i="3"/>
  <c r="N10" i="3"/>
  <c r="M10" i="3"/>
  <c r="L10" i="3"/>
  <c r="K10" i="3"/>
  <c r="N9" i="3"/>
  <c r="M9" i="3"/>
  <c r="L9" i="3"/>
  <c r="K9" i="3"/>
  <c r="N8" i="3"/>
  <c r="M8" i="3"/>
  <c r="L8" i="3"/>
  <c r="K8" i="3"/>
  <c r="N7" i="3"/>
  <c r="M7" i="3"/>
  <c r="L7" i="3"/>
  <c r="K7" i="3"/>
  <c r="N6" i="3"/>
  <c r="M6" i="3"/>
  <c r="L6" i="3"/>
  <c r="K6" i="3"/>
  <c r="N5" i="3"/>
  <c r="M5" i="3"/>
  <c r="L5" i="3"/>
  <c r="K5" i="3"/>
  <c r="N4" i="3"/>
  <c r="M4" i="3"/>
  <c r="L4" i="3"/>
  <c r="K4" i="3"/>
  <c r="I32" i="2"/>
  <c r="H32" i="2"/>
  <c r="G32" i="2"/>
  <c r="I31" i="2"/>
  <c r="H31" i="2"/>
  <c r="G31" i="2"/>
  <c r="I30" i="2"/>
  <c r="H30" i="2"/>
  <c r="G30" i="2"/>
  <c r="I29" i="2"/>
  <c r="H29" i="2"/>
  <c r="G29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I8" i="2"/>
  <c r="H8" i="2"/>
  <c r="G8" i="2"/>
  <c r="I7" i="2"/>
  <c r="H7" i="2"/>
  <c r="G7" i="2"/>
  <c r="I6" i="2"/>
  <c r="H6" i="2"/>
  <c r="G6" i="2"/>
  <c r="I5" i="2"/>
  <c r="H5" i="2"/>
  <c r="G5" i="2"/>
  <c r="O58" i="1"/>
  <c r="N58" i="1"/>
  <c r="M58" i="1"/>
  <c r="L58" i="1"/>
  <c r="G58" i="1"/>
  <c r="F58" i="1"/>
  <c r="E58" i="1"/>
  <c r="D58" i="1"/>
  <c r="O57" i="1"/>
  <c r="N57" i="1"/>
  <c r="M57" i="1"/>
  <c r="L57" i="1"/>
  <c r="G57" i="1"/>
  <c r="F57" i="1"/>
  <c r="E57" i="1"/>
  <c r="D57" i="1"/>
  <c r="O56" i="1"/>
  <c r="N56" i="1"/>
  <c r="M56" i="1"/>
  <c r="L56" i="1"/>
  <c r="G56" i="1"/>
  <c r="F56" i="1"/>
  <c r="E56" i="1"/>
  <c r="D56" i="1"/>
  <c r="O55" i="1"/>
  <c r="N55" i="1"/>
  <c r="M55" i="1"/>
  <c r="L55" i="1"/>
  <c r="G55" i="1"/>
  <c r="F55" i="1"/>
  <c r="E55" i="1"/>
  <c r="D55" i="1"/>
  <c r="O54" i="1"/>
  <c r="N54" i="1"/>
  <c r="M54" i="1"/>
  <c r="L54" i="1"/>
  <c r="G54" i="1"/>
  <c r="F54" i="1"/>
  <c r="E54" i="1"/>
  <c r="D54" i="1"/>
  <c r="O53" i="1"/>
  <c r="N53" i="1"/>
  <c r="M53" i="1"/>
  <c r="L53" i="1"/>
  <c r="G53" i="1"/>
  <c r="F53" i="1"/>
  <c r="E53" i="1"/>
  <c r="D53" i="1"/>
  <c r="O52" i="1"/>
  <c r="N52" i="1"/>
  <c r="M52" i="1"/>
  <c r="L52" i="1"/>
  <c r="G52" i="1"/>
  <c r="F52" i="1"/>
  <c r="E52" i="1"/>
  <c r="D52" i="1"/>
  <c r="O51" i="1"/>
  <c r="N51" i="1"/>
  <c r="M51" i="1"/>
  <c r="L51" i="1"/>
  <c r="G51" i="1"/>
  <c r="F51" i="1"/>
  <c r="E51" i="1"/>
  <c r="D51" i="1"/>
  <c r="N50" i="1"/>
  <c r="M50" i="1"/>
  <c r="L50" i="1"/>
  <c r="F50" i="1"/>
  <c r="E50" i="1"/>
  <c r="D50" i="1"/>
  <c r="N49" i="1"/>
  <c r="M49" i="1"/>
  <c r="L49" i="1"/>
  <c r="F49" i="1"/>
  <c r="E49" i="1"/>
  <c r="D49" i="1"/>
  <c r="N48" i="1"/>
  <c r="M48" i="1"/>
  <c r="L48" i="1"/>
  <c r="F48" i="1"/>
  <c r="E48" i="1"/>
  <c r="D48" i="1"/>
  <c r="N47" i="1"/>
  <c r="M47" i="1"/>
  <c r="L47" i="1"/>
  <c r="F47" i="1"/>
  <c r="E47" i="1"/>
  <c r="D47" i="1"/>
  <c r="N46" i="1"/>
  <c r="M46" i="1"/>
  <c r="L46" i="1"/>
  <c r="F46" i="1"/>
  <c r="E46" i="1"/>
  <c r="D46" i="1"/>
  <c r="N45" i="1"/>
  <c r="M45" i="1"/>
  <c r="L45" i="1"/>
  <c r="F45" i="1"/>
  <c r="E45" i="1"/>
  <c r="D45" i="1"/>
  <c r="N44" i="1"/>
  <c r="M44" i="1"/>
  <c r="L44" i="1"/>
  <c r="F44" i="1"/>
  <c r="E44" i="1"/>
  <c r="D44" i="1"/>
  <c r="N43" i="1"/>
  <c r="M43" i="1"/>
  <c r="L43" i="1"/>
  <c r="F43" i="1"/>
  <c r="E43" i="1"/>
  <c r="D43" i="1"/>
  <c r="N42" i="1"/>
  <c r="M42" i="1"/>
  <c r="L42" i="1"/>
  <c r="F42" i="1"/>
  <c r="E42" i="1"/>
  <c r="D42" i="1"/>
  <c r="N41" i="1"/>
  <c r="M41" i="1"/>
  <c r="L41" i="1"/>
  <c r="F41" i="1"/>
  <c r="E41" i="1"/>
  <c r="D41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N22" i="29" l="1"/>
  <c r="N18" i="29"/>
  <c r="M22" i="29"/>
  <c r="O22" i="29" s="1"/>
  <c r="M17" i="29"/>
  <c r="O17" i="29" s="1"/>
  <c r="N20" i="29"/>
  <c r="M20" i="29"/>
  <c r="O20" i="29" s="1"/>
  <c r="N19" i="29"/>
  <c r="O19" i="29" s="1"/>
  <c r="M21" i="29"/>
  <c r="N21" i="29"/>
  <c r="L20" i="29"/>
  <c r="M18" i="29"/>
  <c r="O18" i="29" s="1"/>
  <c r="L22" i="29"/>
  <c r="D31" i="30"/>
  <c r="J31" i="30" s="1"/>
  <c r="K41" i="4"/>
  <c r="O21" i="29" l="1"/>
</calcChain>
</file>

<file path=xl/sharedStrings.xml><?xml version="1.0" encoding="utf-8"?>
<sst xmlns="http://schemas.openxmlformats.org/spreadsheetml/2006/main" count="6226" uniqueCount="628">
  <si>
    <t>Morti in incidenti stradali:</t>
  </si>
  <si>
    <t>GEO/TIME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</si>
  <si>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</si>
  <si>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</si>
  <si>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</si>
  <si>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</si>
  <si>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</si>
  <si>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</si>
  <si>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</si>
  <si>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</si>
  <si>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</si>
  <si>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</si>
  <si>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</si>
  <si>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</si>
  <si>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</si>
  <si>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</si>
  <si>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</si>
  <si>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</si>
  <si>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</si>
  <si>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</si>
  <si>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</si>
  <si>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European Union - 27 countries (from 2020)</t>
  </si>
  <si>
    <t>Italy</t>
  </si>
  <si>
    <t>Popolazione media:</t>
  </si>
  <si>
    <t xml:space="preserve">European Union - 27 </t>
  </si>
  <si>
    <t xml:space="preserve">Tasso di mortalità (morti/residenti * 100) </t>
  </si>
  <si>
    <t>UE</t>
  </si>
  <si>
    <t>Italia</t>
  </si>
  <si>
    <t>Grafico 1.1: Tasso di mortalità stradale (morti per milione di residenti) in UE e in Italia. Anni 2001-2019</t>
  </si>
  <si>
    <t>NB: Il tasso è stato calcolato rapportando il numero dei decessi in incidenti stradali e la popolazione media residente</t>
  </si>
  <si>
    <t>Fonte dati: elaborazione Ufficio di Statistica della Regione Abruzzo su dati Eurostat</t>
  </si>
  <si>
    <t>UE 27</t>
  </si>
  <si>
    <t xml:space="preserve">Italia </t>
  </si>
  <si>
    <t>Morti in incidenti stradali, tasso di mortalità e variazione % delle vittime in Ue 28. Anni 2001, 2010-2019</t>
  </si>
  <si>
    <t xml:space="preserve"> Morti in incidenti stradali, tasso di mortalità e variazione % delle vittime in Italia. Anni 2001-2019</t>
  </si>
  <si>
    <t>Tabella 1.1: Morti in incidenti stradali, tasso di mortalità e variazione % delle vittime in UE e in Italia. Anni 2001, 2011-2019</t>
  </si>
  <si>
    <t>Anni</t>
  </si>
  <si>
    <t>Morti</t>
  </si>
  <si>
    <t>Tasso di mortalità stradale
 (morti per milione di abitanti)</t>
  </si>
  <si>
    <t>Variazione % annua delle vittime</t>
  </si>
  <si>
    <t>Variazione %  delle vittime rispetto al 2001</t>
  </si>
  <si>
    <t>Variazione %  delle vittime rispetto al 2010</t>
  </si>
  <si>
    <t>Variazione %  delle vittime rispetto al 2011</t>
  </si>
  <si>
    <t>Tasso di mortalità</t>
  </si>
  <si>
    <t>Tasso di mortalità stradale
 (morti per milione di residenti)</t>
  </si>
  <si>
    <t>-</t>
  </si>
  <si>
    <t>Tabella 1.2: Morti in incidenti stradali per Paese e variazioni percentuali. Anni 2001, 2011, 2018, 2019</t>
  </si>
  <si>
    <t>Paese</t>
  </si>
  <si>
    <t xml:space="preserve"> Morti (Valori assoluti)</t>
  </si>
  <si>
    <t>Variazione %</t>
  </si>
  <si>
    <t>2019/2001</t>
  </si>
  <si>
    <t>2019/2011</t>
  </si>
  <si>
    <t>2019/2018</t>
  </si>
  <si>
    <t>Belgio</t>
  </si>
  <si>
    <t>Bulgaria</t>
  </si>
  <si>
    <t>Rep. Ceca</t>
  </si>
  <si>
    <t>Danimarca</t>
  </si>
  <si>
    <t>Germania</t>
  </si>
  <si>
    <t>Estonia</t>
  </si>
  <si>
    <t>Irlanda</t>
  </si>
  <si>
    <t>Grecia</t>
  </si>
  <si>
    <t>Spagna</t>
  </si>
  <si>
    <t>Francia</t>
  </si>
  <si>
    <t>Croazia</t>
  </si>
  <si>
    <t>Cipro</t>
  </si>
  <si>
    <t>Lettonia</t>
  </si>
  <si>
    <t>Lituania</t>
  </si>
  <si>
    <t>Lussemburgo</t>
  </si>
  <si>
    <t>Ungheria</t>
  </si>
  <si>
    <t>Malta</t>
  </si>
  <si>
    <t>Paesi Bassi</t>
  </si>
  <si>
    <t>Austria</t>
  </si>
  <si>
    <t>Polonia</t>
  </si>
  <si>
    <t>Portogallo</t>
  </si>
  <si>
    <t>Romania</t>
  </si>
  <si>
    <t>Slovenia</t>
  </si>
  <si>
    <t>Slovacchia</t>
  </si>
  <si>
    <t>Finlandia</t>
  </si>
  <si>
    <t>Svezia</t>
  </si>
  <si>
    <t>Morti in incidenti stradali</t>
  </si>
  <si>
    <t>pop media</t>
  </si>
  <si>
    <t>tasso di mortalità stradale</t>
  </si>
  <si>
    <t>Grafico 1.2: Tasso di mortalità stradale (morti per milioni di residenti) per Paese. Anno 2019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</si>
  <si>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</si>
  <si>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</si>
  <si>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</si>
  <si>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</si>
  <si>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</si>
  <si>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</si>
  <si>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</si>
  <si>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</si>
  <si>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</si>
  <si>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Cyprus</t>
  </si>
  <si>
    <t>Latvia</t>
  </si>
  <si>
    <t>Lithuania</t>
  </si>
  <si>
    <t>Luxembourg</t>
  </si>
  <si>
    <t>Grafico 1.3: Tasso di mortalità stradale (morti per milioni di residenti) per Paese. Anno 2010 e 2019</t>
  </si>
  <si>
    <t>Hungary</t>
  </si>
  <si>
    <t>Netherlands</t>
  </si>
  <si>
    <t>Poland</t>
  </si>
  <si>
    <t>Portugal</t>
  </si>
  <si>
    <t>Slovakia</t>
  </si>
  <si>
    <t>Finland</t>
  </si>
  <si>
    <t>Sweden</t>
  </si>
  <si>
    <t xml:space="preserve"> </t>
  </si>
  <si>
    <t>Morti per 1.000.000 di abitanti</t>
  </si>
  <si>
    <t>Victims in road accidents by NUTS 2 regions [tran_r_acci]</t>
  </si>
  <si>
    <t>Last update</t>
  </si>
  <si>
    <t>Extracted on</t>
  </si>
  <si>
    <t>Source of data</t>
  </si>
  <si>
    <t>Eurostat</t>
  </si>
  <si>
    <t>VICTIM</t>
  </si>
  <si>
    <t>Killed</t>
  </si>
  <si>
    <t>UNIT</t>
  </si>
  <si>
    <t>Number</t>
  </si>
  <si>
    <t>:</t>
  </si>
  <si>
    <t>Danmark</t>
  </si>
  <si>
    <t>Germany (until 1990 former territory of the FRG)</t>
  </si>
  <si>
    <t>Tabella 1.3: Feriti in incidenti stradali per Paese e variazioni percentuali. Anni 2001, 2011, 2018, 2019</t>
  </si>
  <si>
    <t>Feriti (valori assoluti)</t>
  </si>
  <si>
    <r>
      <t xml:space="preserve">UE </t>
    </r>
    <r>
      <rPr>
        <b/>
        <vertAlign val="superscript"/>
        <sz val="8"/>
        <rFont val="Calibri"/>
        <family val="2"/>
        <scheme val="minor"/>
      </rPr>
      <t>(*)</t>
    </r>
  </si>
  <si>
    <t xml:space="preserve">   </t>
  </si>
  <si>
    <t>Repubblica Ceca</t>
  </si>
  <si>
    <t>* Il dato UE riportato in tabella, è stato calcolato da noi come somma dei Paesi per cui il dato è disponibile</t>
  </si>
  <si>
    <t>Injured</t>
  </si>
  <si>
    <t>Per million inhabitants</t>
  </si>
  <si>
    <t>Grafico 1.4: Tasso di lesività stradale (feriti per milioni di residenti) per Paese. Anno 2019</t>
  </si>
  <si>
    <t>Grafico 1.5: Tasso di lesività stradale (feriti per milioni di residenti) per Paese. Anni 2011 e 2019</t>
  </si>
  <si>
    <t>Dataset:Incidenti  stradali con lesioni alle persone</t>
  </si>
  <si>
    <t>Tipo dato</t>
  </si>
  <si>
    <t>incidenti stradali con lesioni alle persone</t>
  </si>
  <si>
    <t>Localizzazione dell incidente</t>
  </si>
  <si>
    <t>totale</t>
  </si>
  <si>
    <t>Intersezione</t>
  </si>
  <si>
    <t>Ora incidente stradale</t>
  </si>
  <si>
    <t>Giorno della settimana</t>
  </si>
  <si>
    <t>Territorio</t>
  </si>
  <si>
    <t>Abruzzo</t>
  </si>
  <si>
    <t>Natura dell incidente</t>
  </si>
  <si>
    <t>Mese</t>
  </si>
  <si>
    <t>Incidente mortale</t>
  </si>
  <si>
    <t>no</t>
  </si>
  <si>
    <t>si</t>
  </si>
  <si>
    <t>Seleziona periodo</t>
  </si>
  <si>
    <t/>
  </si>
  <si>
    <t>Feriti in incidenti stradali:</t>
  </si>
  <si>
    <t>Pop residente media:</t>
  </si>
  <si>
    <t>2020</t>
  </si>
  <si>
    <t>Dati estratti il 31 gen 2022 10:32 UTC (GMT) da I.Stat</t>
  </si>
  <si>
    <t>Dati estratti il 31 gen 2022 10:33 UTC (GMT) da I.Stat</t>
  </si>
  <si>
    <t>Tabella 2.1: Incidenti stradali, morti e tasso di mortalità in Italia. Anni 2001, 2011-2020</t>
  </si>
  <si>
    <t>Tabella 2.2 : Incidenti stradali, morti e tasso di mortalità in Abruzzo. Anni 2001, 2011-2020</t>
  </si>
  <si>
    <t xml:space="preserve">Incidenti </t>
  </si>
  <si>
    <t>di cui incidenti mortali</t>
  </si>
  <si>
    <t>% incidenti mortali</t>
  </si>
  <si>
    <t>Variaz. %  morti 
annua</t>
  </si>
  <si>
    <t>Variaz. %  morti rispetto al 2001</t>
  </si>
  <si>
    <t>Variaz. % morti rispetto al 2011</t>
  </si>
  <si>
    <t>Tasso mortalità stradale (morti x 1.000.000 residenti)</t>
  </si>
  <si>
    <t>Variaz. %  morti
 annua</t>
  </si>
  <si>
    <t>Tabella 2.7: Incidenti stradali, feriti e tasso di lesività in Italia. Anni 2001, 2011-2020</t>
  </si>
  <si>
    <t>Tabella 2.8: Incidenti stradali, feriti e tasso di lesività in Abruzzo. Anni 2001, 2011-2020</t>
  </si>
  <si>
    <t>Incidenti non mortali</t>
  </si>
  <si>
    <t>% incidenti non mortali</t>
  </si>
  <si>
    <t>Feriti</t>
  </si>
  <si>
    <t xml:space="preserve">Variaz. %  feriti
annua </t>
  </si>
  <si>
    <t>Variaz. %  feriti rispetto al 2001</t>
  </si>
  <si>
    <t>Variaz. % feriti rispetto al 2011</t>
  </si>
  <si>
    <t xml:space="preserve">Tasso lesività stradale </t>
  </si>
  <si>
    <t>morto</t>
  </si>
  <si>
    <t>Grafico 2.1: Tasso di mortalità stradale (morti per milione di residenti) in Italia e in Abruzzo. Anni 2001- 2020</t>
  </si>
  <si>
    <t xml:space="preserve">  Piemonte</t>
  </si>
  <si>
    <t xml:space="preserve">  Valle d'Aosta</t>
  </si>
  <si>
    <t>..</t>
  </si>
  <si>
    <t xml:space="preserve">  Liguria</t>
  </si>
  <si>
    <t xml:space="preserve">  Lombardia</t>
  </si>
  <si>
    <t xml:space="preserve">  Trentino Alto Adige</t>
  </si>
  <si>
    <t xml:space="preserve">  Veneto</t>
  </si>
  <si>
    <t xml:space="preserve">  Friuli-Venezia Giulia</t>
  </si>
  <si>
    <t xml:space="preserve">  Emilia-Romagna</t>
  </si>
  <si>
    <t xml:space="preserve">  Toscana</t>
  </si>
  <si>
    <t xml:space="preserve">  Umbria</t>
  </si>
  <si>
    <t xml:space="preserve">  Marche</t>
  </si>
  <si>
    <t xml:space="preserve">  Lazio</t>
  </si>
  <si>
    <t xml:space="preserve">  Abruzzo</t>
  </si>
  <si>
    <t xml:space="preserve">    L'Aquila</t>
  </si>
  <si>
    <t xml:space="preserve">    Teramo</t>
  </si>
  <si>
    <t xml:space="preserve">    Pescara</t>
  </si>
  <si>
    <t>Fonte dati: elaborazione Ufficio di Statistica della Regione Abruzzo su dati Istat</t>
  </si>
  <si>
    <t xml:space="preserve">    Chieti</t>
  </si>
  <si>
    <t xml:space="preserve">  Molise</t>
  </si>
  <si>
    <t xml:space="preserve">  Campania</t>
  </si>
  <si>
    <t xml:space="preserve">  Puglia</t>
  </si>
  <si>
    <t xml:space="preserve">  Basilicata</t>
  </si>
  <si>
    <t xml:space="preserve">  Calabria</t>
  </si>
  <si>
    <t xml:space="preserve">  Sicilia</t>
  </si>
  <si>
    <t xml:space="preserve">  Sardegna</t>
  </si>
  <si>
    <t>ITALIA</t>
  </si>
  <si>
    <t>Piemonte</t>
  </si>
  <si>
    <t>Valle d'Aosta</t>
  </si>
  <si>
    <t>Liguria</t>
  </si>
  <si>
    <t>Lombardia</t>
  </si>
  <si>
    <t>Trentino 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</si>
  <si>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</si>
  <si>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</si>
  <si>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</si>
  <si>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</si>
  <si>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</si>
  <si>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</si>
  <si>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</si>
  <si>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 xml:space="preserve">  L'Aquila</t>
  </si>
  <si>
    <t xml:space="preserve">  Teramo</t>
  </si>
  <si>
    <t xml:space="preserve">  Pescara</t>
  </si>
  <si>
    <t xml:space="preserve">  Chieti</t>
  </si>
  <si>
    <t>Molise</t>
  </si>
  <si>
    <t>Campania</t>
  </si>
  <si>
    <t>Puglia</t>
  </si>
  <si>
    <t>Basilicata</t>
  </si>
  <si>
    <t>Calabria</t>
  </si>
  <si>
    <t>Sicilia</t>
  </si>
  <si>
    <t>Sardegna</t>
  </si>
  <si>
    <t>Tasso mortalità stradale</t>
  </si>
  <si>
    <t>Feriti in incidenti stradali</t>
  </si>
  <si>
    <t>ferito</t>
  </si>
  <si>
    <t>Grafico 2.7: Tasso di lesività stradale (feriti per milioni di residenti) in Italia e in Abruzzo. Anni 2001 - 2020</t>
  </si>
  <si>
    <t>Tasso di lesività</t>
  </si>
  <si>
    <t xml:space="preserve">Tabella 2.3: Morti in incidenti stradali per regione, variazioni percentuali e tassi di mortalità. Anni 2001, 2011, 2019, 2020
</t>
  </si>
  <si>
    <t>Pop. Media:</t>
  </si>
  <si>
    <t>Regione</t>
  </si>
  <si>
    <t>Valori assoluti</t>
  </si>
  <si>
    <t>Tasso di mortalità:</t>
  </si>
  <si>
    <t>Grafico 2.2: Tasso di mortalità stradale (morti per milioni di residenti) per regione. Anni 2011 e 2020</t>
  </si>
  <si>
    <t>2020/2001</t>
  </si>
  <si>
    <t>2020/2011</t>
  </si>
  <si>
    <t>2020/2019</t>
  </si>
  <si>
    <t>Trentino-A. Adige</t>
  </si>
  <si>
    <t>Friuli-Venezia G.</t>
  </si>
  <si>
    <t>Tabella 2.9: Feriti in incidenti stradali per regione, variazioni percentuali e tassi di lesività. Anni 2001, 2011, 2019, 2020</t>
  </si>
  <si>
    <t>Tasso di lesività stradale
(feriti per milione di residenti)</t>
  </si>
  <si>
    <t>Grafico 2.8: Tasso di lesività stradale (feriti per milioni di residenti) per regione. Anni 2011 e 2020</t>
  </si>
  <si>
    <t xml:space="preserve">  Trentino Alto Adige </t>
  </si>
  <si>
    <t>Dataset:Indicatori di incidentalità stradale</t>
  </si>
  <si>
    <t>morti in incidenti stradali - rispetto al totale degli incidenti (valori per cento)</t>
  </si>
  <si>
    <t>Indice di mortalità</t>
  </si>
  <si>
    <t>Grafico 2.3: Indice di mortalità (morti in incidenti stradali rispetto al totale incidenti x100) per regione. Anni 2011 e 2020</t>
  </si>
  <si>
    <t xml:space="preserve">  Trentino-A. Adige</t>
  </si>
  <si>
    <t xml:space="preserve">  Friuli-Venezia G.</t>
  </si>
  <si>
    <t>Dati estratti il 09 feb 2022 09:15 UTC (GMT) da I.Stat</t>
  </si>
  <si>
    <t>feriti in incidenti stradali - rispetto al totale degli incidenti (valori per cento)</t>
  </si>
  <si>
    <t>Indice di lesività</t>
  </si>
  <si>
    <t>Grafico 2.9: Indice di lesività stradale (feriti rispetto al totale incidenti x 100) per regione. Anni 2011 e 2020</t>
  </si>
  <si>
    <t>Dati estratti il 09 feb 2022 09:31 UTC (GMT) da I.Stat</t>
  </si>
  <si>
    <t>&lt;?xml version="1.0" encoding="utf-16"?&gt;&lt;WebTableParameter xmlns:xsd="http://www.w3.org/2001/XMLSchema" xmlns:xsi="http://www.w3.org/2001/XMLSchema-instance" xmlns="http://stats.oecd.org/OECDStatWS/2004/03/01/"&gt;&lt;DataTable Code="DCIS_MORTIFERITISTR1" HasMetadata="true"&gt;&lt;Name LocaleIsoCode="en"&gt;Killed and injured in road accidents&lt;/Name&gt;&lt;Name LocaleIsoCode="it"&gt;Morti e feriti in incidenti stradali&lt;/Name&gt;&lt;Dimension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HasChild="1"&gt;&lt;Name LocaleIsoCode="en"&gt;Abruzzo&lt;/Name&gt;&lt;Name LocaleIsoCode="it"&gt;Abruzzo&lt;/Name&gt;&lt;ChildMember Code="ITF11" HasMetadata="false" HasOnlyUnitMetadata="false" HasChild="0"&gt;&lt;Name LocaleIsoCode="en"&gt;L'Aquila&lt;/Name&gt;&lt;Name LocaleIsoCode="it"&gt;L'Aquila&lt;/Name&gt;&lt;/ChildMember&gt;&lt;ChildMember Code="ITF12" HasMetadata="false" HasOnlyUnitMetadata="false" HasChild="0"&gt;&lt;Name LocaleIsoCode="en"&gt;Teramo&lt;/Name&gt;&lt;Name LocaleIsoCode="it"&gt;Teramo&lt;/Name&gt;&lt;/ChildMember&gt;&lt;ChildMember Code="ITF13" HasMetadata="false" HasOnlyUnitMetadata="false" HasChild="0"&gt;&lt;Name LocaleIsoCode="en"&gt;Pescara&lt;/Name&gt;&lt;Name LocaleIsoCode="it"&gt;Pescara&lt;/Name&gt;&lt;/ChildMember&gt;&lt;ChildMember Code="ITF14" HasMetadata="false" HasOnlyUnitMetadata="false" HasChild="0"&gt;&lt;Name LocaleIsoCode="en"&gt;Chieti&lt;/Name&gt;&lt;Name LocaleIsoCode="it"&gt;Chieti&lt;/Name&gt;&lt;/ChildMember&gt;&lt;/ChildMember&gt;&lt;ChildMember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LocaleIsoCode="it"&gt;Sardegna&lt;/Name&gt;&lt;/ChildMember&gt;&lt;/Member&gt;&lt;/Dimension&gt;&lt;Dimension Code="TIPO_DATO22" HasMetadata="false" CommonCode="TIPO_DATO22" Display="labels"&gt;&lt;Name LocaleIsoCode="en"&gt;Data type&lt;/Name&gt;&lt;Name LocaleIsoCode="it"&gt;Tipo dato&lt;/Name&gt;&lt;Member Code="KILLINJ" HasMetadata="false" HasChild="0"&gt;&lt;Name LocaleIsoCode="en"&gt;killed and injured&lt;/Name&gt;&lt;Name LocaleIsoCode="it"&gt;morti e feriti&lt;/Name&gt;&lt;/Member&gt;&lt;/Dimension&gt;&lt;Dimension Code="LOCSTRADALE" HasMetadata="false" CommonCode="LOCSTRADALE" Display="labels"&gt;&lt;Name LocaleIsoCode="en"&gt;Localization of the accident&lt;/Name&gt;&lt;Name LocaleIsoCode="it"&gt;Localizzazione dell incidente&lt;/Name&gt;&lt;Member Code="1" HasMetadata="false" HasChild="0"&gt;&lt;Name LocaleIsoCode="en"&gt;urban road&lt;/Name&gt;&lt;Name LocaleIsoCode="it"&gt;strada urbana&lt;/Name&gt;&lt;/Member&gt;&lt;Member Code="2" HasMetadata="false" HasChild="0"&gt;&lt;Name LocaleIsoCode="en"&gt;motorway&lt;/Name&gt;&lt;Name LocaleIsoCode="it"&gt;autostrada&lt;/Name&gt;&lt;/Member&gt;&lt;Member Code="3" HasMetadata="false" HasChild="0"&gt;&lt;Name LocaleIsoCode="en"&gt;other roads&lt;/Name&gt;&lt;Name LocaleIsoCode="it"&gt;altra strada&lt;/Name&gt;&lt;/Member&gt;&lt;Member Code="9" HasMetadata="false" HasChild="0" IsDisplayed="true"&gt;&lt;Name LocaleIsoCode="en"&gt;total&lt;/Name&gt;&lt;Name LocaleIsoCode="it"&gt;totale&lt;/Name&gt;&lt;/Member&gt;&lt;/Dimension&gt;&lt;Dimension Code="INTERSEZIONE" HasMetadata="false" CommonCode="INTERSEZIONE" Display="labels"&gt;&lt;Name LocaleIsoCode="en"&gt;Intersection&lt;/Name&gt;&lt;Name LocaleIsoCode="it"&gt;Intersezione&lt;/Name&gt;&lt;Member Code="1" HasMetadata="false" HasChild="0"&gt;&lt;Name LocaleIsoCode="en"&gt;crossoroad&lt;/Name&gt;&lt;Name LocaleIsoCode="it"&gt;incrocio&lt;/Name&gt;&lt;/Member&gt;&lt;Member Code="2" HasMetadata="false" HasChild="0"&gt;&lt;Name LocaleIsoCode="en"&gt;traffic circle&lt;/Name&gt;&lt;Name LocaleIsoCode="it"&gt;rotatoria&lt;/Name&gt;&lt;/Member&gt;&lt;Member Code="3" HasMetadata="false" HasChild="0"&gt;&lt;Name LocaleIsoCode="en"&gt;level crossing&lt;/Name&gt;&lt;Name LocaleIsoCode="it"&gt;passaggio a livello&lt;/Name&gt;&lt;/Member&gt;&lt;Member Code="4" HasMetadata="false" HasChild="0"&gt;&lt;Name LocaleIsoCode="en"&gt;straight stretch&lt;/Name&gt;&lt;Name LocaleIsoCode="it"&gt;rettilineo &lt;/Name&gt;&lt;/Member&gt;&lt;Member Code="5" HasMetadata="false" HasChild="0"&gt;&lt;Name LocaleIsoCode="en"&gt;bend&lt;/Name&gt;&lt;Name LocaleIsoCode="it"&gt;curva&lt;/Name&gt;&lt;/Member&gt;&lt;Member Code="6" HasMetadata="false" HasChild="0"&gt;&lt;Name LocaleIsoCode="en"&gt;bump - slope - bottleneck&lt;/Name&gt;&lt;Name LocaleIsoCode="it"&gt;dosso - pendenza - strettoia&lt;/Name&gt;&lt;/Member&gt;&lt;Member Code="7" HasMetadata="false" HasChild="0"&gt;&lt;Name LocaleIsoCode="en"&gt;tunnel&lt;/Name&gt;&lt;Name LocaleIsoCode="it"&gt;galleria&lt;/Name&gt;&lt;/Member&gt;&lt;Member Code="9" HasMetadata="false" HasChild="0" IsDisplayed="true"&gt;&lt;Name LocaleIsoCode="en"&gt;total&lt;/Name&gt;&lt;Name LocaleIsoCode="it"&gt;totale&lt;/Name&gt;&lt;/Member&gt;&lt;/Dimension&gt;&lt;Dimension Code="NATURAINCIDENTE" HasMetadata="false" CommonCode="NATURAINCIDENTE" Display="labels"&gt;&lt;Name LocaleIsoCode="en"&gt;Road accident type&lt;/Name&gt;&lt;Name LocaleIsoCode="it"&gt;Natura dell incidente&lt;/Name&gt;&lt;Member Code="1" HasMetadata="false" HasChild="0"&gt;&lt;Name LocaleIsoCode="en"&gt;accidents between vehicles&lt;/Name&gt;&lt;Name LocaleIsoCode="it"&gt;incidente tra veicoli&lt;/Name&gt;&lt;/Member&gt;&lt;Member Code="2" HasMetadata="false" HasChild="0"&gt;&lt;Name LocaleIsoCode="en"&gt;vehicle-pedestrian accident&lt;/Name&gt;&lt;Name LocaleIsoCode="it"&gt;incidente tra veicolo e pedone&lt;/Name&gt;&lt;/Member&gt;&lt;Member Code="3" HasMetadata="false" HasChild="0"&gt;&lt;Name LocaleIsoCode="en"&gt;accidents involving a single vehicle&lt;/Name&gt;&lt;Name LocaleIsoCode="it"&gt;incidente a veicolo isolato&lt;/Name&gt;&lt;/Member&gt;&lt;Member Code="9" HasMetadata="false" HasChild="0" IsDisplayed="true"&gt;&lt;Name LocaleIsoCode="en"&gt;total&lt;/Name&gt;&lt;Name LocaleIsoCode="it"&gt;totale&lt;/Name&gt;&lt;/Member&gt;&lt;/Dimension&gt;&lt;Dimension Code="ESITO" HasMetadata="false" CommonCode="ESITO" Display="labels"&gt;&lt;Name LocaleIsoCode="en"&gt;Result&lt;/Name&gt;&lt;Name LocaleIsoCode="it"&gt;Esito&lt;/Name&gt;&lt;Member Code="M" HasMetadata="false" HasChild="0" IsDisplayed="true"&gt;&lt;Name LocaleIsoCode="en"&gt;killed&lt;/Name&gt;&lt;Name LocaleIsoCode="it"&gt;morto&lt;/Name&gt;&lt;/Member&gt;&lt;Member Code="F" HasMetadata="false" HasChild="0"&gt;&lt;Name LocaleIsoCode="en"&gt;injured&lt;/Name&gt;&lt;Name LocaleIsoCode="it"&gt;ferito&lt;/Name&gt;&lt;/Member&gt;&lt;Member Code="9" HasMetadata="false" HasChild="0"&gt;&lt;Name LocaleIsoCode="en"&gt;total&lt;/Name&gt;&lt;Name LocaleIsoCode="it"&gt;totale&lt;/Name&gt;&lt;/Member&gt;&lt;/Dimension&gt;&lt;Dimension Code="RUOLO" HasMetadata="false" CommonCode="RUOLO" Display="labels"&gt;&lt;Name LocaleIsoCode="en"&gt;Person class&lt;/Name&gt;&lt;Name LocaleIsoCode="it"&gt;Ruolo&lt;/Name&gt;&lt;Member Code="C" HasMetadata="true" HasChild="0"&gt;&lt;Name LocaleIsoCode="en"&gt;driver&lt;/Name&gt;&lt;Name LocaleIsoCode="it"&gt;conducente&lt;/Name&gt;&lt;/Member&gt;&lt;Member Code="P" HasMetadata="false" HasChild="0"&gt;&lt;Name LocaleIsoCode="en"&gt;passenger&lt;/Name&gt;&lt;Name LocaleIsoCode="it"&gt;passeggero&lt;/Name&gt;&lt;/Member&gt;&lt;Member Code="X" HasMetadata="false" HasChild="0"&gt;&lt;Name LocaleIsoCode="en"&gt;pedestrian&lt;/Name&gt;&lt;Name LocaleIsoCode="it"&gt;pedone&lt;/Name&gt;&lt;/Member&gt;&lt;Member Code="9" HasMetadata="false"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Code="Y_UN5" HasMetadata="false" HasChild="0"&gt;&lt;Name LocaleIsoCode="en"&gt;until 5 years&lt;/Name&gt;&lt;Name LocaleIsoCode="it"&gt;fino a 5 anni&lt;/Name&gt;&lt;/Member&gt;&lt;Member Code="Y6-9" HasMetadata="false" HasChild="0"&gt;&lt;Name LocaleIsoCode="en"&gt;6-9 years&lt;/Name&gt;&lt;Name LocaleIsoCode="it"&gt;6-9 anni&lt;/Name&gt;&lt;/Member&gt;&lt;Member Code="Y10-14" HasMetadata="false" HasChild="0"&gt;&lt;Name LocaleIsoCode="en"&gt;10-14 years&lt;/Name&gt;&lt;Name LocaleIsoCode="it"&gt;10-14 anni&lt;/Name&gt;&lt;/Member&gt;&lt;Member Code="Y15-17" HasMetadata="false" HasChild="0"&gt;&lt;Name LocaleIsoCode="en"&gt;15-17 years&lt;/Name&gt;&lt;Name LocaleIsoCode="it"&gt;15-17 anni&lt;/Name&gt;&lt;/Member&gt;&lt;Member Code="Y18-20" HasMetadata="false" HasChild="0"&gt;&lt;Name LocaleIsoCode="en"&gt;18-20 years&lt;/Name&gt;&lt;Name LocaleIsoCode="it"&gt;18-20 anni&lt;/Name&gt;&lt;/Member&gt;&lt;Member Code="Y21-24" HasMetadata="false" HasChild="0"&gt;&lt;Name LocaleIsoCode="en"&gt;21-24 years&lt;/Name&gt;&lt;Name LocaleIsoCode="it"&gt;21-24 anni&lt;/Name&gt;&lt;/Member&gt;&lt;Member Code="Y25-29" HasMetadata="false" HasChild="0"&gt;&lt;Name LocaleIsoCode="en"&gt;25-29 years&lt;/Name&gt;&lt;Name LocaleIsoCode="it"&gt;25-29 anni&lt;/Name&gt;&lt;/Member&gt;&lt;Member Code="Y30-44" HasMetadata="false" HasChild="0"&gt;&lt;Name LocaleIsoCode="en"&gt;30-44 years&lt;/Name&gt;&lt;Name LocaleIsoCode="it"&gt;30-44 anni&lt;/Name&gt;&lt;/Member&gt;&lt;Member Code="Y45-54" HasMetadata="false" HasChild="0"&gt;&lt;Name LocaleIsoCode="en"&gt;45-54 years&lt;/Name&gt;&lt;Name LocaleIsoCode="it"&gt;45-54 anni&lt;/Name&gt;&lt;/Member&gt;&lt;Member Code="Y55-59" HasMetadata="false" HasChild="0"&gt;&lt;Name LocaleIsoCode="en"&gt;55-59 years&lt;/Name&gt;&lt;Name LocaleIsoCode="it"&gt;55-59 anni&lt;/Name&gt;&lt;/Member&gt;&lt;Member Code="Y60-64" HasMetadata="false" HasChild="0"&gt;&lt;Name LocaleIsoCode="en"&gt;60-64 years&lt;/Name&gt;&lt;Name LocaleIsoCode="it"&gt;60-64 anni&lt;/Name&gt;&lt;/Member&gt;&lt;Member Code="Y_GE65" HasMetadata="false" HasChild="0"&gt;&lt;Name LocaleIsoCode="en"&gt;65 years and over&lt;/Name&gt;&lt;Name LocaleIsoCode="it"&gt;65 anni e più&lt;/Name&gt;&lt;/Member&gt;&lt;Member Code="UNK" HasMetadata="false" HasChild="0"&gt;&lt;Name LocaleIsoCode="en"&gt;age unknown&lt;/Name&gt;&lt;Name LocaleIsoCode="it"&gt;imprecisata&lt;/Name&gt;&lt;/Member&gt;&lt;Member Code="TOTAL" HasMetadata="false" HasChild="0" IsDisplayed="true"&gt;&lt;Name LocaleIsoCode="en"&gt;total&lt;/Name&gt;&lt;Name LocaleIsoCode="it"&gt;totale&lt;/Name&gt;&lt;/Member&gt;&lt;/Dimension&gt;&lt;Dimension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HasChild="0"&gt;&lt;Name LocaleIsoCode="en"&gt;males&lt;/Name&gt;&lt;Name LocaleIsoCode="it"&gt;maschi&lt;/Name&gt;&lt;/Member&gt;&lt;Member Code="2" HasMetadata="false" HasChild="0"&gt;&lt;Name LocaleIsoCode="en"&gt;females&lt;/Name&gt;&lt;Name LocaleIsoCode="it"&gt;femmine&lt;/Name&gt;&lt;/Member&gt;&lt;Member Code="9" HasMetadata="false" HasChild="0" IsDisplayed="true"&gt;&lt;Name LocaleIsoCode="en"&gt;total&lt;/Name&gt;&lt;Name LocaleIsoCode="it"&gt;totale&lt;/Name&gt;&lt;/Member&gt;&lt;/Dimension&gt;&lt;Dimension Code="MESE2" HasMetadata="false" CommonCode="MESE2" Display="labels"&gt;&lt;Name LocaleIsoCode="en"&gt;Month&lt;/Name&gt;&lt;Name LocaleIsoCode="it"&gt;Mese&lt;/Name&gt;&lt;Member Code="1" HasMetadata="false" HasChild="0"&gt;&lt;Name LocaleIsoCode="en"&gt;january&lt;/Name&gt;&lt;Name LocaleIsoCode="it"&gt;gennaio&lt;/Name&gt;&lt;/Member&gt;&lt;Member Code="2" HasMetadata="false" HasChild="0"&gt;&lt;Name LocaleIsoCode="en"&gt;february&lt;/Name&gt;&lt;Name LocaleIsoCode="it"&gt;febbraio&lt;/Name&gt;&lt;/Member&gt;&lt;Member Code="3" HasMetadata="false" HasChild="0"&gt;&lt;Name LocaleIsoCode="en"&gt;march&lt;/Name&gt;&lt;Name LocaleIsoCode="it"&gt;marzo&lt;/Name&gt;&lt;/Member&gt;&lt;Member Code="4" HasMetadata="false" HasChild="0"&gt;&lt;Name LocaleIsoCode="en"&gt;april&lt;/Name&gt;&lt;Name LocaleIsoCode="it"&gt;aprile&lt;/Name&gt;&lt;/Member&gt;&lt;Member Code="5" HasMetadata="false" HasChild="0"&gt;&lt;Name LocaleIsoCode="en"&gt;may&lt;/Name&gt;&lt;Name LocaleIsoCode="it"&gt;maggio&lt;/Name&gt;&lt;/Member&gt;&lt;Member Code="6" HasMetadata="false" HasChild="0"&gt;&lt;Name LocaleIsoCode="en"&gt;june&lt;/Name&gt;&lt;Name LocaleIsoCode="it"&gt;giugno&lt;/Name&gt;&lt;/Member&gt;&lt;Member Code="7" HasMetadata="false" HasChild="0"&gt;&lt;Name LocaleIsoCode="en"&gt;july&lt;/Name&gt;&lt;Name LocaleIsoCode="it"&gt;luglio&lt;/Name&gt;&lt;/Member&gt;&lt;Member Code="8" HasMetadata="false" HasChild="0"&gt;&lt;Name LocaleIsoCode="en"&gt;august&lt;/Name&gt;&lt;Name LocaleIsoCode="it"&gt;agosto&lt;/Name&gt;&lt;/Member&gt;&lt;Member Code="9" HasMetadata="false" HasChild="0"&gt;&lt;Name LocaleIsoCode="en"&gt;september&lt;/Name&gt;&lt;Name LocaleIsoCode="it"&gt;settembre&lt;/Name&gt;&lt;/Member&gt;&lt;Member Code="10" HasMetadata="false" HasChild="0"&gt;&lt;Name LocaleIsoCode="en"&gt;october&lt;/Name&gt;&lt;Name LocaleIsoCode="it"&gt;ottobre&lt;/Name&gt;&lt;/Member&gt;&lt;Member Code="11" HasMetadata="false" HasChild="0"&gt;&lt;Name LocaleIsoCode="en"&gt;november&lt;/Name&gt;&lt;Name LocaleIsoCode="it"&gt;novembre&lt;/Name&gt;&lt;/Member&gt;&lt;Member Code="12" HasMetadata="false" HasChild="0"&gt;&lt;Name LocaleIsoCode="en"&gt;december&lt;/Name&gt;&lt;Name LocaleIsoCode="it"&gt;dicembre&lt;/Name&gt;&lt;/Member&gt;&lt;Member Code="99" HasMetadata="false" HasChild="0" IsDisplayed="true"&gt;&lt;Name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Code="2001" HasMetadata="false"&gt;&lt;Name LocaleIsoCode="en"&gt;2001&lt;/Name&gt;&lt;Name LocaleIsoCode="it"&gt;2001&lt;/Name&gt;&lt;/Member&gt;&lt;Member Code="2002" HasMetadata="false"&gt;&lt;Name LocaleIsoCode="en"&gt;2002&lt;/Name&gt;&lt;Name LocaleIsoCode="it"&gt;2002&lt;/Name&gt;&lt;/Member&gt;&lt;Member Code="2003" HasMetadata="false"&gt;&lt;Name LocaleIsoCode="en"&gt;2003&lt;/Name&gt;&lt;Name LocaleIsoCode="it"&gt;2003&lt;/Name&gt;&lt;/Member&gt;&lt;Member Code="2004" HasMetadata="false"&gt;&lt;Name LocaleIsoCode="en"&gt;2004&lt;/Name&gt;&lt;Name LocaleIsoCode="it"&gt;2004&lt;/Name&gt;&lt;/Member&gt;&lt;Member Code="2005" HasMetadata="false"&gt;&lt;Name LocaleIsoCode="en"&gt;2005&lt;/Name&gt;&lt;Name LocaleIsoCode="it"&gt;2005&lt;/Name&gt;&lt;/Member&gt;&lt;Member Code="2006" HasMetadata="false"&gt;&lt;Name LocaleIsoCode="en"&gt;2006&lt;/Name&gt;&lt;Name LocaleIsoCode="it"&gt;2006&lt;/Name&gt;&lt;/Member&gt;&lt;Member Code="2007" HasMetadata="false"&gt;&lt;Name LocaleIsoCode="en"&gt;2007&lt;/Name&gt;&lt;Name LocaleIsoCode="it"&gt;2007&lt;/Name&gt;&lt;/Member&gt;&lt;Member Code="2008" HasMetadata="false"&gt;&lt;Name LocaleIsoCode="en"&gt;2008&lt;/Name&gt;&lt;Name LocaleIsoCode="it"&gt;2008&lt;/Name&gt;&lt;/Member&gt;&lt;Member Code="2009" HasMetadata="false"&gt;&lt;Name LocaleIsoCode="en"&gt;2009&lt;/Name&gt;&lt;Name LocaleIsoCode="it"&gt;2009&lt;/Name&gt;&lt;/Member&gt;&lt;Member Code="2010" HasMetadata="false"&gt;&lt;Name LocaleIsoCode="en"&gt;2010&lt;/Name&gt;&lt;Name LocaleIsoCode="it"&gt;2010&lt;/Name&gt;&lt;/Member&gt;&lt;Member Code="2011" HasMetadata="false"&gt;&lt;Name LocaleIsoCode="en"&gt;2011&lt;/Name&gt;&lt;Name LocaleIsoCode="it"&gt;2011&lt;/Name&gt;&lt;/Member&gt;&lt;Member Code="2012" HasMetadata="true"&gt;&lt;Name LocaleIsoCode="en"&gt;2012&lt;/Name&gt;&lt;Name LocaleIsoCode="it"&gt;2012&lt;/Name&gt;&lt;/Member&gt;&lt;Member Code="2013" HasMetadata="true"&gt;&lt;Name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LocaleIsoCode="it"&gt;2017&lt;/Name&gt;&lt;/Member&gt;&lt;Member Code="2018" HasMetadata="true"&gt;&lt;Name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LocaleIsoCode="it"&gt;2020&lt;/Name&gt;&lt;/Member&gt;&lt;/Dimension&gt;&lt;WBOSInformations&gt;&lt;TimeDimension WebTreeWasUsed="false"&gt;&lt;StartCodes Annual="2001" /&gt;&lt;EndCodes Annual="2020" /&gt;&lt;/TimeDimension&gt;&lt;/WBOSInformations&gt;&lt;Tabulation Axis="horizontal"&gt;&lt;Dimension Code="LOCSTRADALE" /&gt;&lt;Dimension Code="TIME" /&gt;&lt;/Tabulation&gt;&lt;Tabulation Axis="vertical"&gt;&lt;Dimension Code="ITTER107" /&gt;&lt;/Tabulation&gt;&lt;Tabulation Axis="page"&gt;&lt;Dimension Code="TIPO_DATO22" /&gt;&lt;Dimension Code="SEXISTAT1" /&gt;&lt;Dimension Code="ETA1" /&gt;&lt;Dimension Code="NATURAINCIDENTE" /&gt;&lt;Dimension Code="INTERSEZIONE" /&gt;&lt;Dimension Code="ESITO" /&gt;&lt;Dimension Code="RUOLO" /&gt;&lt;Dimension Code="MESE2"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</si>
  <si>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Dataset:Morti e feriti in incidenti stradali</t>
  </si>
  <si>
    <t>morti e feriti</t>
  </si>
  <si>
    <t>Sesso</t>
  </si>
  <si>
    <t>Classe di età</t>
  </si>
  <si>
    <t>Esito</t>
  </si>
  <si>
    <t>Ruolo</t>
  </si>
  <si>
    <t>strada urbana</t>
  </si>
  <si>
    <t>autostrada</t>
  </si>
  <si>
    <t>altra strada</t>
  </si>
  <si>
    <t xml:space="preserve">  Valle d'Aosta / Vallée d'Aoste</t>
  </si>
  <si>
    <t xml:space="preserve">  Trentino Alto Adige / Südtirol</t>
  </si>
  <si>
    <t>Dati estratti il 03 feb 2022 15:01 UTC (GMT) da I.Stat</t>
  </si>
  <si>
    <t>Tabella 2.4: Tasso di mortalità stradale (morti per milione di residenti) su strade urbane* per regione e province dell'Abruzzo. Anni 2011, 2018, 2019, 2020</t>
  </si>
  <si>
    <t>Morti su Strade urbane</t>
  </si>
  <si>
    <t xml:space="preserve">* Le strade Provinciali, Statali e Regionali sono incluse nella categoria “Strade urbane” se si trovano entro l’abitato, mentre sono incluse nella categoria “Strade extraurbane” se si trovano fuori dall’abitato.
</t>
  </si>
  <si>
    <t>Grafico 2.4: Tasso di mortalità stradale (morti per milione di residenti) su strade urbane per regione e province dell'Abruzzo. Anno 2020</t>
  </si>
  <si>
    <t xml:space="preserve"> Valle d'Aosta</t>
  </si>
  <si>
    <t>L'Aquila</t>
  </si>
  <si>
    <t>Teramo</t>
  </si>
  <si>
    <t>Pescara</t>
  </si>
  <si>
    <t>Chieti</t>
  </si>
  <si>
    <t>Tabella 2.5: Tasso di mortalità stradale (morti per milione di residenti) su autostrade per regione e province dell'Abruzzo. Anni 2011, 2018, 2019, 2020</t>
  </si>
  <si>
    <t>Morti su Autostrade</t>
  </si>
  <si>
    <t>Grafico 2.5: Tasso di mortalità stradale (morti per milione di residenti) su autostrade per regione e province dell'Abruzzo. Anno 2020</t>
  </si>
  <si>
    <t>non ci sono autostrade</t>
  </si>
  <si>
    <t>Tabella 2.6: Tasso di mortalità stradale (morti per milione di residenti) su strade extraurbane per regione e province dell'Abruzzo. Anni 2011, 2018, 2019, 2020</t>
  </si>
  <si>
    <t>Morti su altre strade (extraurbane)</t>
  </si>
  <si>
    <t>Grafico 2.6: Tasso di mortalità stradale (morti per milione di residenti) su strade extraurbane per regione e province dell'Abruzzo. Anno 2020</t>
  </si>
  <si>
    <t>Morti su (TUTTE) le strade</t>
  </si>
  <si>
    <t>Tasso di mortalità stradale (morti per milione di abitanti) in Italia, Abruzzo e province. Anni 2011 e 2020</t>
  </si>
  <si>
    <t>Grafico 3.13: Tasso di mortalità stradale (morti per milione di residenti) in Italia, Abruzzo e province. Anni 2011 e 2020</t>
  </si>
  <si>
    <t>&lt;?xml version="1.0" encoding="utf-16"?&gt;&lt;WebTableParameter xmlns:xsd="http://www.w3.org/2001/XMLSchema" xmlns:xsi="http://www.w3.org/2001/XMLSchema-instance" xmlns="http://stats.oecd.org/OECDStatWS/2004/03/01/"&gt;&lt;DataTable Code="DCIS_MORTIFERITISTR1" HasMetadata="true"&gt;&lt;Name LocaleIsoCode="en"&gt;Killed and injured in road accidents&lt;/Name&gt;&lt;Name LocaleIsoCode="it"&gt;Morti e feriti in incidenti stradali&lt;/Name&gt;&lt;Dimension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HasChild="1"&gt;&lt;Name LocaleIsoCode="en"&gt;Abruzzo&lt;/Name&gt;&lt;Name LocaleIsoCode="it"&gt;Abruzzo&lt;/Name&gt;&lt;ChildMember Code="ITF11" HasMetadata="false" HasOnlyUnitMetadata="false" HasChild="0"&gt;&lt;Name LocaleIsoCode="en"&gt;L'Aquila&lt;/Name&gt;&lt;Name LocaleIsoCode="it"&gt;L'Aquila&lt;/Name&gt;&lt;/ChildMember&gt;&lt;ChildMember Code="ITF12" HasMetadata="false" HasOnlyUnitMetadata="false" HasChild="0"&gt;&lt;Name LocaleIsoCode="en"&gt;Teramo&lt;/Name&gt;&lt;Name LocaleIsoCode="it"&gt;Teramo&lt;/Name&gt;&lt;/ChildMember&gt;&lt;ChildMember Code="ITF13" HasMetadata="false" HasOnlyUnitMetadata="false" HasChild="0"&gt;&lt;Name LocaleIsoCode="en"&gt;Pescara&lt;/Name&gt;&lt;Name LocaleIsoCode="it"&gt;Pescara&lt;/Name&gt;&lt;/ChildMember&gt;&lt;ChildMember Code="ITF14" HasMetadata="false" HasOnlyUnitMetadata="false" HasChild="0"&gt;&lt;Name LocaleIsoCode="en"&gt;Chieti&lt;/Name&gt;&lt;Name LocaleIsoCode="it"&gt;Chieti&lt;/Name&gt;&lt;/ChildMember&gt;&lt;/ChildMember&gt;&lt;ChildMember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LocaleIsoCode="it"&gt;Sardegna&lt;/Name&gt;&lt;/ChildMember&gt;&lt;/Member&gt;&lt;/Dimension&gt;&lt;Dimension Code="TIPO_DATO22" HasMetadata="false" CommonCode="TIPO_DATO22" Display="labels"&gt;&lt;Name LocaleIsoCode="en"&gt;Data type&lt;/Name&gt;&lt;Name LocaleIsoCode="it"&gt;Tipo dato&lt;/Name&gt;&lt;Member Code="KILLINJ" HasMetadata="false" HasChild="0"&gt;&lt;Name LocaleIsoCode="en"&gt;killed and injured&lt;/Name&gt;&lt;Name LocaleIsoCode="it"&gt;morti e feriti&lt;/Name&gt;&lt;/Member&gt;&lt;/Dimension&gt;&lt;Dimension Code="LOCSTRADALE" HasMetadata="false" CommonCode="LOCSTRADALE" Display="labels"&gt;&lt;Name LocaleIsoCode="en"&gt;Localization of the accident&lt;/Name&gt;&lt;Name LocaleIsoCode="it"&gt;Localizzazione dell incidente&lt;/Name&gt;&lt;Member Code="1" HasMetadata="false" HasChild="0"&gt;&lt;Name LocaleIsoCode="en"&gt;urban road&lt;/Name&gt;&lt;Name LocaleIsoCode="it"&gt;strada urbana&lt;/Name&gt;&lt;/Member&gt;&lt;Member Code="2" HasMetadata="false" HasChild="0"&gt;&lt;Name LocaleIsoCode="en"&gt;motorway&lt;/Name&gt;&lt;Name LocaleIsoCode="it"&gt;autostrada&lt;/Name&gt;&lt;/Member&gt;&lt;Member Code="3" HasMetadata="false" HasChild="0"&gt;&lt;Name LocaleIsoCode="en"&gt;other roads&lt;/Name&gt;&lt;Name LocaleIsoCode="it"&gt;altra strada&lt;/Name&gt;&lt;/Member&gt;&lt;Member Code="9" HasMetadata="false" HasChild="0" IsDisplayed="true"&gt;&lt;Name LocaleIsoCode="en"&gt;total&lt;/Name&gt;&lt;Name LocaleIsoCode="it"&gt;totale&lt;/Name&gt;&lt;/Member&gt;&lt;/Dimension&gt;&lt;Dimension Code="INTERSEZIONE" HasMetadata="false" CommonCode="INTERSEZIONE" Display="labels"&gt;&lt;Name LocaleIsoCode="en"&gt;Intersection&lt;/Name&gt;&lt;Name LocaleIsoCode="it"&gt;Intersezione&lt;/Name&gt;&lt;Member Code="1" HasMetadata="false" HasChild="0"&gt;&lt;Name LocaleIsoCode="en"&gt;crossoroad&lt;/Name&gt;&lt;Name LocaleIsoCode="it"&gt;incrocio&lt;/Name&gt;&lt;/Member&gt;&lt;Member Code="2" HasMetadata="false" HasChild="0"&gt;&lt;Name LocaleIsoCode="en"&gt;traffic circle&lt;/Name&gt;&lt;Name LocaleIsoCode="it"&gt;rotatoria&lt;/Name&gt;&lt;/Member&gt;&lt;Member Code="3" HasMetadata="false" HasChild="0"&gt;&lt;Name LocaleIsoCode="en"&gt;level crossing&lt;/Name&gt;&lt;Name LocaleIsoCode="it"&gt;passaggio a livello&lt;/Name&gt;&lt;/Member&gt;&lt;Member Code="4" HasMetadata="false" HasChild="0"&gt;&lt;Name LocaleIsoCode="en"&gt;straight stretch&lt;/Name&gt;&lt;Name LocaleIsoCode="it"&gt;rettilineo &lt;/Name&gt;&lt;/Member&gt;&lt;Member Code="5" HasMetadata="false" HasChild="0"&gt;&lt;Name LocaleIsoCode="en"&gt;bend&lt;/Name&gt;&lt;Name LocaleIsoCode="it"&gt;curva&lt;/Name&gt;&lt;/Member&gt;&lt;Member Code="6" HasMetadata="false" HasChild="0"&gt;&lt;Name LocaleIsoCode="en"&gt;bump - slope - bottleneck&lt;/Name&gt;&lt;Name LocaleIsoCode="it"&gt;dosso - pendenza - strettoia&lt;/Name&gt;&lt;/Member&gt;&lt;Member Code="7" HasMetadata="false" HasChild="0"&gt;&lt;Name LocaleIsoCode="en"&gt;tunnel&lt;/Name&gt;&lt;Name LocaleIsoCode="it"&gt;galleria&lt;/Name&gt;&lt;/Member&gt;&lt;Member Code="9" HasMetadata="false" HasChild="0" IsDisplayed="true"&gt;&lt;Name LocaleIsoCode="en"&gt;total&lt;/Name&gt;&lt;Name LocaleIsoCode="it"&gt;totale&lt;/Name&gt;&lt;/Member&gt;&lt;/Dimension&gt;&lt;Dimension Code="NATURAINCIDENTE" HasMetadata="false" CommonCode="NATURAINCIDENTE" Display="labels"&gt;&lt;Name LocaleIsoCode="en"&gt;Road accident type&lt;/Name&gt;&lt;Name LocaleIsoCode="it"&gt;Natura dell incidente&lt;/Name&gt;&lt;Member Code="1" HasMetadata="false" HasChild="0"&gt;&lt;Name LocaleIsoCode="en"&gt;accidents between vehicles&lt;/Name&gt;&lt;Name LocaleIsoCode="it"&gt;incidente tra veicoli&lt;/Name&gt;&lt;/Member&gt;&lt;Member Code="2" HasMetadata="false" HasChild="0"&gt;&lt;Name LocaleIsoCode="en"&gt;vehicle-pedestrian accident&lt;/Name&gt;&lt;Name LocaleIsoCode="it"&gt;incidente tra veicolo e pedone&lt;/Name&gt;&lt;/Member&gt;&lt;Member Code="3" HasMetadata="false" HasChild="0"&gt;&lt;Name LocaleIsoCode="en"&gt;accidents involving a single vehicle&lt;/Name&gt;&lt;Name LocaleIsoCode="it"&gt;incidente a veicolo isolato&lt;/Name&gt;&lt;/Member&gt;&lt;Member Code="9" HasMetadata="false" HasChild="0" IsDisplayed="true"&gt;&lt;Name LocaleIsoCode="en"&gt;total&lt;/Name&gt;&lt;Name LocaleIsoCode="it"&gt;totale&lt;/Name&gt;&lt;/Member&gt;&lt;/Dimension&gt;&lt;Dimension Code="ESITO" HasMetadata="false" CommonCode="ESITO" Display="labels"&gt;&lt;Name LocaleIsoCode="en"&gt;Result&lt;/Name&gt;&lt;Name LocaleIsoCode="it"&gt;Esito&lt;/Name&gt;&lt;Member Code="M" HasMetadata="false" HasChild="0"&gt;&lt;Name LocaleIsoCode="en"&gt;killed&lt;/Name&gt;&lt;Name LocaleIsoCode="it"&gt;morto&lt;/Name&gt;&lt;/Member&gt;&lt;Member Code="F" HasMetadata="false" HasChild="0" IsDisplayed="true"&gt;&lt;Name LocaleIsoCode="en"&gt;injured&lt;/Name&gt;&lt;Name LocaleIsoCode="it"&gt;ferito&lt;/Name&gt;&lt;/Member&gt;&lt;Member Code="9" HasMetadata="false" HasChild="0"&gt;&lt;Name LocaleIsoCode="en"&gt;total&lt;/Name&gt;&lt;Name LocaleIsoCode="it"&gt;totale&lt;/Name&gt;&lt;/Member&gt;&lt;/Dimension&gt;&lt;Dimension Code="RUOLO" HasMetadata="false" CommonCode="RUOLO" Display="labels"&gt;&lt;Name LocaleIsoCode="en"&gt;Person class&lt;/Name&gt;&lt;Name LocaleIsoCode="it"&gt;Ruolo&lt;/Name&gt;&lt;Member Code="C" HasMetadata="true" HasChild="0"&gt;&lt;Name LocaleIsoCode="en"&gt;driver&lt;/Name&gt;&lt;Name LocaleIsoCode="it"&gt;conducente&lt;/Name&gt;&lt;/Member&gt;&lt;Member Code="P" HasMetadata="false" HasChild="0"&gt;&lt;Name LocaleIsoCode="en"&gt;passenger&lt;/Name&gt;&lt;Name LocaleIsoCode="it"&gt;passeggero&lt;/Name&gt;&lt;/Member&gt;&lt;Member Code="X" HasMetadata="false" HasChild="0"&gt;&lt;Name LocaleIsoCode="en"&gt;pedestrian&lt;/Name&gt;&lt;Name LocaleIsoCode="it"&gt;pedone&lt;/Name&gt;&lt;/Member&gt;&lt;Member Code="9" HasMetadata="false"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Code="Y_UN5" HasMetadata="false" HasChild="0"&gt;&lt;Name LocaleIsoCode="en"&gt;until 5 years&lt;/Name&gt;&lt;Name LocaleIsoCode="it"&gt;fino a 5 anni&lt;/Name&gt;&lt;/Member&gt;&lt;Member Code="Y6-9" HasMetadata="false" HasChild="0"&gt;&lt;Name LocaleIsoCode="en"&gt;6-9 years&lt;/Name&gt;&lt;Name LocaleIsoCode="it"&gt;6-9 anni&lt;/Name&gt;&lt;/Member&gt;&lt;Member Code="Y10-14" HasMetadata="false" HasChild="0"&gt;&lt;Name LocaleIsoCode="en"&gt;10-14 years&lt;/Name&gt;&lt;Name LocaleIsoCode="it"&gt;10-14 anni&lt;/Name&gt;&lt;/Member&gt;&lt;Member Code="Y15-17" HasMetadata="false" HasChild="0"&gt;&lt;Name LocaleIsoCode="en"&gt;15-17 years&lt;/Name&gt;&lt;Name LocaleIsoCode="it"&gt;15-17 anni&lt;/Name&gt;&lt;/Member&gt;&lt;Member Code="Y18-20" HasMetadata="false" HasChild="0"&gt;&lt;Name LocaleIsoCode="en"&gt;18-20 years&lt;/Name&gt;&lt;Name LocaleIsoCode="it"&gt;18-20 anni&lt;/Name&gt;&lt;/Member&gt;&lt;Member Code="Y21-24" HasMetadata="false" HasChild="0"&gt;&lt;Name LocaleIsoCode="en"&gt;21-24 years&lt;/Name&gt;&lt;Name LocaleIsoCode="it"&gt;21-24 anni&lt;/Name&gt;&lt;/Member&gt;&lt;Member Code="Y25-29" HasMetadata="false" HasChild="0"&gt;&lt;Name LocaleIsoCode="en"&gt;25-29 years&lt;/Name&gt;&lt;Name LocaleIsoCode="it"&gt;25-29 anni&lt;/Name&gt;&lt;/Member&gt;&lt;Member Code="Y30-44" HasMetadata="false" HasChild="0"&gt;&lt;Name LocaleIsoCode="en"&gt;30-44 years&lt;/Name&gt;&lt;Name LocaleIsoCode="it"&gt;30-44 anni&lt;/Name&gt;&lt;/Member&gt;&lt;Member Code="Y45-54" HasMetadata="false" HasChild="0"&gt;&lt;Name LocaleIsoCode="en"&gt;45-54 years&lt;/Name&gt;&lt;Name LocaleIsoCode="it"&gt;45-54 anni&lt;/Name&gt;&lt;/Member&gt;&lt;Member Code="Y55-59" HasMetadata="false" HasChild="0"&gt;&lt;Name LocaleIsoCode="en"&gt;55-59 years&lt;/Name&gt;&lt;Name LocaleIsoCode="it"&gt;55-59 anni&lt;/Name&gt;&lt;/Member&gt;&lt;Member Code="Y60-64" HasMetadata="false" HasChild="0"&gt;&lt;Name LocaleIsoCode="en"&gt;60-64 years&lt;/Name&gt;&lt;Name LocaleIsoCode="it"&gt;60-64 anni&lt;/Name&gt;&lt;/Member&gt;&lt;Member Code="Y_GE65" HasMetadata="false" HasChild="0"&gt;&lt;Name LocaleIsoCode="en"&gt;65 years and over&lt;/Name&gt;&lt;Name LocaleIsoCode="it"&gt;65 anni e più&lt;/Name&gt;&lt;/Member&gt;&lt;Member Code="UNK" HasMetadata="false" HasChild="0"&gt;&lt;Name LocaleIsoCode="en"&gt;age unknown&lt;/Name&gt;&lt;Name LocaleIsoCode="it"&gt;imprecisata&lt;/Name&gt;&lt;/Member&gt;&lt;Member Code="TOTAL" HasMetadata="false" HasChild="0" IsDisplayed="true"&gt;&lt;Name LocaleIsoCode="en"&gt;total&lt;/Name&gt;&lt;Name LocaleIsoCode="it"&gt;totale&lt;/Name&gt;&lt;/Member&gt;&lt;/Dimension&gt;&lt;Dimension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HasChild="0"&gt;&lt;Name LocaleIsoCode="en"&gt;males&lt;/Name&gt;&lt;Name LocaleIsoCode="it"&gt;maschi&lt;/Name&gt;&lt;/Member&gt;&lt;Member Code="2" HasMetadata="false" HasChild="0"&gt;&lt;Name LocaleIsoCode="en"&gt;females&lt;/Name&gt;&lt;Name LocaleIsoCode="it"&gt;femmine&lt;/Name&gt;&lt;/Member&gt;&lt;Member Code="9" HasMetadata="false" HasChild="0" IsDisplayed="true"&gt;&lt;Name LocaleIsoCode="en"&gt;total&lt;/Name&gt;&lt;Name LocaleIsoCode="it"&gt;totale&lt;/Name&gt;&lt;/Member&gt;&lt;/Dimension&gt;&lt;Dimension Code="MESE2" HasMetadata="false" CommonCode="MESE2" Display="labels"&gt;&lt;Name LocaleIsoCode="en"&gt;Month&lt;/Name&gt;&lt;Name LocaleIsoCode="it"&gt;Mese&lt;/Name&gt;&lt;Member Code="1" HasMetadata="false" HasChild="0"&gt;&lt;Name LocaleIsoCode="en"&gt;january&lt;/Name&gt;&lt;Name LocaleIsoCode="it"&gt;gennaio&lt;/Name&gt;&lt;/Member&gt;&lt;Member Code="2" HasMetadata="false" HasChild="0"&gt;&lt;Name LocaleIsoCode="en"&gt;february&lt;/Name&gt;&lt;Name LocaleIsoCode="it"&gt;febbraio&lt;/Name&gt;&lt;/Member&gt;&lt;Member Code="3" HasMetadata="false" HasChild="0"&gt;&lt;Name LocaleIsoCode="en"&gt;march&lt;/Name&gt;&lt;Name LocaleIsoCode="it"&gt;marzo&lt;/Name&gt;&lt;/Member&gt;&lt;Member Code="4" HasMetadata="false" HasChild="0"&gt;&lt;Name LocaleIsoCode="en"&gt;april&lt;/Name&gt;&lt;Name LocaleIsoCode="it"&gt;aprile&lt;/Name&gt;&lt;/Member&gt;&lt;Member Code="5" HasMetadata="false" HasChild="0"&gt;&lt;Name LocaleIsoCode="en"&gt;may&lt;/Name&gt;&lt;Name LocaleIsoCode="it"&gt;maggio&lt;/Name&gt;&lt;/Member&gt;&lt;Member Code="6" HasMetadata="false" HasChild="0"&gt;&lt;Name LocaleIsoCode="en"&gt;june&lt;/Name&gt;&lt;Name LocaleIsoCode="it"&gt;giugno&lt;/Name&gt;&lt;/Member&gt;&lt;Member Code="7" HasMetadata="false" HasChild="0"&gt;&lt;Name LocaleIsoCode="en"&gt;july&lt;/Name&gt;&lt;Name LocaleIsoCode="it"&gt;luglio&lt;/Name&gt;&lt;/Member&gt;&lt;Member Code="8" HasMetadata="false" HasChild="0"&gt;&lt;Name LocaleIsoCode="en"&gt;august&lt;/Name&gt;&lt;Name LocaleIsoCode="it"&gt;agosto&lt;/Name&gt;&lt;/Member&gt;&lt;Member Code="9" HasMetadata="false" HasChild="0"&gt;&lt;Name LocaleIsoCode="en"&gt;september&lt;/Name&gt;&lt;Name LocaleIsoCode="it"&gt;settembre&lt;/Name&gt;&lt;/Member&gt;&lt;Member Code="10" HasMetadata="false" HasChild="0"&gt;&lt;Name LocaleIsoCode="en"&gt;october&lt;/Name&gt;&lt;Name LocaleIsoCode="it"&gt;ottobre&lt;/Name&gt;&lt;/Member&gt;&lt;Member Code="11" HasMetadata="false" HasChild="0"&gt;&lt;Name LocaleIsoCode="en"&gt;november&lt;/Name&gt;&lt;Name LocaleIsoCode="it"&gt;novembre&lt;/Name&gt;&lt;/Member&gt;&lt;Member Code="12" HasMetadata="false" HasChild="0"&gt;&lt;Name LocaleIsoCode="en"&gt;december&lt;/Name&gt;&lt;Name LocaleIsoCode="it"&gt;dicembre&lt;/Name&gt;&lt;/Member&gt;&lt;Member Code="99" HasMetadata="false" HasChild="0" IsDisplayed="true"&gt;&lt;Name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Code="2001" HasMetadata="false"&gt;&lt;Name LocaleIsoCode="en"&gt;2001&lt;/Name&gt;&lt;Name LocaleIsoCode="it"&gt;2001&lt;/Name&gt;&lt;/Member&gt;&lt;Member Code="2002" HasMetadata="false"&gt;&lt;Name LocaleIsoCode="en"&gt;2002&lt;/Name&gt;&lt;Name LocaleIsoCode="it"&gt;2002&lt;/Name&gt;&lt;/Member&gt;&lt;Member Code="2003" HasMetadata="false"&gt;&lt;Name LocaleIsoCode="en"&gt;2003&lt;/Name&gt;&lt;Name LocaleIsoCode="it"&gt;2003&lt;/Name&gt;&lt;/Member&gt;&lt;Member Code="2004" HasMetadata="false"&gt;&lt;Name LocaleIsoCode="en"&gt;2004&lt;/Name&gt;&lt;Name LocaleIsoCode="it"&gt;2004&lt;/Name&gt;&lt;/Member&gt;&lt;Member Code="2005" HasMetadata="false"&gt;&lt;Name LocaleIsoCode="en"&gt;2005&lt;/Name&gt;&lt;Name LocaleIsoCode="it"&gt;2005&lt;/Name&gt;&lt;/Member&gt;&lt;Member Code="2006" HasMetadata="false"&gt;&lt;Name LocaleIsoCode="en"&gt;2006&lt;/Name&gt;&lt;Name LocaleIsoCode="it"&gt;2006&lt;/Name&gt;&lt;/Member&gt;&lt;Member Code="2007" HasMetadata="false"&gt;&lt;Name LocaleIsoCode="en"&gt;2007&lt;/Name&gt;&lt;Name LocaleIsoCode="it"&gt;2007&lt;/Name&gt;&lt;/Member&gt;&lt;Member Code="2008" HasMetadata="false"&gt;&lt;Name LocaleIsoCode="en"&gt;2008&lt;/Name&gt;&lt;Name LocaleIsoCode="it"&gt;2008&lt;/Name&gt;&lt;/Member&gt;&lt;Member Code="2009" HasMetadata="false"&gt;&lt;Name LocaleIsoCode="en"&gt;2009&lt;/Name&gt;&lt;Name LocaleIsoCode="it"&gt;2009&lt;/Name&gt;&lt;/Member&gt;&lt;Member Code="2010" HasMetadata="false"&gt;&lt;Name LocaleIsoCode="en"&gt;2010&lt;/Name&gt;&lt;Name LocaleIsoCode="it"&gt;2010&lt;/Name&gt;&lt;/Member&gt;&lt;Member Code="2011" HasMetadata="false"&gt;&lt;Name LocaleIsoCode="en"&gt;2011&lt;/Name&gt;&lt;Name LocaleIsoCode="it"&gt;2011&lt;/Name&gt;&lt;/Member&gt;&lt;Member Code="2012" HasMetadata="true"&gt;&lt;Name LocaleIsoCode="en"&gt;2012&lt;/Name&gt;&lt;Name LocaleIsoCode="it"&gt;2012&lt;/Name&gt;&lt;/Member&gt;&lt;Member Code="2013" HasMetadata="true"&gt;&lt;Name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LocaleIsoCode="it"&gt;2017&lt;/Name&gt;&lt;/Member&gt;&lt;Member Code="2018" HasMetadata="true"&gt;&lt;Name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LocaleIsoCode="it"&gt;2020&lt;/Name&gt;&lt;/Member&gt;&lt;/Dimension&gt;&lt;WBOSInformations&gt;&lt;TimeDimension WebTreeWasUsed="false"&gt;&lt;StartCodes Annual="2001" /&gt;&lt;EndCodes Annual="2020" /&gt;&lt;/TimeDimension&gt;&lt;/WBOSInformations&gt;&lt;Tabulation Axis="horizontal"&gt;&lt;Dimension Code="LOCSTRADALE" /&gt;&lt;Dimension Code="TIME" /&gt;&lt;/Tabulation&gt;&lt;Tabulation Axis="vertical"&gt;&lt;Dimension Code="ITTER107" /&gt;&lt;/Tabulation&gt;&lt;Tabulation Axis="page"&gt;&lt;Dimension Code="TIPO_DATO22" /&gt;&lt;Dimension Code="SEXISTAT1" /&gt;&lt;Dimension Code="ETA1" /&gt;&lt;Dimension Code="NATURAINCIDENTE" /&gt;&lt;Dimension Code="INTERSEZIONE" /&gt;&lt;Dimension Code="ESITO" /&gt;&lt;Dimension Code="RUOLO" /&gt;&lt;Dimension Code="MESE2"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</si>
  <si>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Dati estratti il 03 feb 2022 15:02 UTC (GMT) da I.Stat</t>
  </si>
  <si>
    <t>Feriti su Strade urbane</t>
  </si>
  <si>
    <t>Tasso di lesività stradale (feriti per milione di abitanti) su strada urbana per regione e province dell'Abruzzo</t>
  </si>
  <si>
    <t>Grafico 2.10: Tasso di lesività stradale (feriti per milione di abitanti) su strada urbana per regione e province dell'Abruzzo. Anno 2020</t>
  </si>
  <si>
    <t>Tasso di lesività stradale (feriti per milione di abitanti) su autostrada per regione e province dell'Abruzzo</t>
  </si>
  <si>
    <t>Grafico 2.11: Tasso di lesività stradale (feriti per milione di abitanti) su autostrada per regione e province dell'Abruzzo. Anno 2020</t>
  </si>
  <si>
    <t>non ci sono autostrade in Sardegna</t>
  </si>
  <si>
    <t>Feriti su altre strade urbane (extraurbane)</t>
  </si>
  <si>
    <t>Tasso di lesività stradale (feriti per milione di abitanti) su altre strade per regione e province dell'Abruzzo</t>
  </si>
  <si>
    <t>Grafico 2.12: Tasso di lesività stradale (feriti per milione di abitanti) su strade extraurbane per regione e province dell'Abruzzo. Anno 2020</t>
  </si>
  <si>
    <t>Feriti su (TUTTE) le strade</t>
  </si>
  <si>
    <t xml:space="preserve"> Tasso di lesività stradale (feriti per milione di abitanti)</t>
  </si>
  <si>
    <t>Grafico 3.14: Tasso di lesività stradale (feriti per milione di abitanti) in Italia, Abruzzo e province. Anni 2011 e 2020</t>
  </si>
  <si>
    <t xml:space="preserve">Feriti Totale </t>
  </si>
  <si>
    <t>&lt;?xml version="1.0" encoding="utf-16"?&gt;&lt;WebTableParameter xmlns:xsd="http://www.w3.org/2001/XMLSchema" xmlns:xsi="http://www.w3.org/2001/XMLSchema-instance" xmlns="http://stats.oecd.org/OECDStatWS/2004/03/01/"&gt;&lt;DataTable Code="DCIS_MORTIFERITISTR1" HasMetadata="true"&gt;&lt;Name LocaleIsoCode="en"&gt;Killed and injured in road accidents&lt;/Name&gt;&lt;Name LocaleIsoCode="it"&gt;Morti e feriti in incidenti stradali&lt;/Name&gt;&lt;Dimension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Code="ITF1" HasMetadata="false" HasOnlyUnitMetadata="false" HasChild="1"&gt;&lt;Name LocaleIsoCode="en"&gt;Abruzzo&lt;/Name&gt;&lt;Name LocaleIsoCode="it"&gt;Abruzzo&lt;/Name&gt;&lt;ChildMember Code="ITF11" HasMetadata="false" HasOnlyUnitMetadata="false" HasChild="0"&gt;&lt;Name LocaleIsoCode="en"&gt;L'Aquila&lt;/Name&gt;&lt;Name LocaleIsoCode="it"&gt;L'Aquila&lt;/Name&gt;&lt;/ChildMember&gt;&lt;ChildMember Code="ITF12" HasMetadata="false" HasOnlyUnitMetadata="false" HasChild="0"&gt;&lt;Name LocaleIsoCode="en"&gt;Teramo&lt;/Name&gt;&lt;Name LocaleIsoCode="it"&gt;Teramo&lt;/Name&gt;&lt;/ChildMember&gt;&lt;ChildMember Code="ITF13" HasMetadata="false" HasOnlyUnitMetadata="false" HasChild="0"&gt;&lt;Name LocaleIsoCode="en"&gt;Pescara&lt;/Name&gt;&lt;Name LocaleIsoCode="it"&gt;Pescara&lt;/Name&gt;&lt;/ChildMember&gt;&lt;ChildMember Code="ITF14" HasMetadata="false" HasOnlyUnitMetadata="false" HasChild="0"&gt;&lt;Name LocaleIsoCode="en"&gt;Chieti&lt;/Name&gt;&lt;Name LocaleIsoCode="it"&gt;Chieti&lt;/Name&gt;&lt;/ChildMember&gt;&lt;/ChildMember&gt;&lt;/Member&gt;&lt;/Dimension&gt;&lt;Dimension Code="TIPO_DATO22" HasMetadata="false" CommonCode="TIPO_DATO22" Display="labels"&gt;&lt;Name LocaleIsoCode="en"&gt;Data type&lt;/Name&gt;&lt;Name LocaleIsoCode="it"&gt;Tipo dato&lt;/Name&gt;&lt;Member Code="KILLINJ" HasMetadata="false" HasChild="0"&gt;&lt;Name LocaleIsoCode="en"&gt;killed and injured&lt;/Name&gt;&lt;Name LocaleIsoCode="it"&gt;morti e feriti&lt;/Name&gt;&lt;/Member&gt;&lt;/Dimension&gt;&lt;Dimension Code="LOCSTRADALE" HasMetadata="false" CommonCode="LOCSTRADALE" Display="labels"&gt;&lt;Name LocaleIsoCode="en"&gt;Localization of the accident&lt;/Name&gt;&lt;Name LocaleIsoCode="it"&gt;Localizzazione dell incidente&lt;/Name&gt;&lt;Member Code="1" HasMetadata="false" HasChild="0"&gt;&lt;Name LocaleIsoCode="en"&gt;urban road&lt;/Name&gt;&lt;Name LocaleIsoCode="it"&gt;strada urbana&lt;/Name&gt;&lt;/Member&gt;&lt;Member Code="2" HasMetadata="false" HasChild="0"&gt;&lt;Name LocaleIsoCode="en"&gt;motorway&lt;/Name&gt;&lt;Name LocaleIsoCode="it"&gt;autostrada&lt;/Name&gt;&lt;/Member&gt;&lt;Member Code="3" HasMetadata="false" HasChild="0"&gt;&lt;Name LocaleIsoCode="en"&gt;other roads&lt;/Name&gt;&lt;Name LocaleIsoCode="it"&gt;altra strada&lt;/Name&gt;&lt;/Member&gt;&lt;Member Code="9" HasMetadata="false" HasChild="0" IsDisplayed="true"&gt;&lt;Name LocaleIsoCode="en"&gt;total&lt;/Name&gt;&lt;Name LocaleIsoCode="it"&gt;totale&lt;/Name&gt;&lt;/Member&gt;&lt;/Dimension&gt;&lt;Dimension Code="INTERSEZIONE" HasMetadata="false" CommonCode="INTERSEZIONE" Display="labels"&gt;&lt;Name LocaleIsoCode="en"&gt;Intersection&lt;/Name&gt;&lt;Name LocaleIsoCode="it"&gt;Intersezione&lt;/Name&gt;&lt;Member Code="1" HasMetadata="false" HasChild="0"&gt;&lt;Name LocaleIsoCode="en"&gt;crossoroad&lt;/Name&gt;&lt;Name LocaleIsoCode="it"&gt;incrocio&lt;/Name&gt;&lt;/Member&gt;&lt;Member Code="2" HasMetadata="false" HasChild="0"&gt;&lt;Name LocaleIsoCode="en"&gt;traffic circle&lt;/Name&gt;&lt;Name LocaleIsoCode="it"&gt;rotatoria&lt;/Name&gt;&lt;/Member&gt;&lt;Member Code="3" HasMetadata="false" HasChild="0"&gt;&lt;Name LocaleIsoCode="en"&gt;level crossing&lt;/Name&gt;&lt;Name LocaleIsoCode="it"&gt;passaggio a livello&lt;/Name&gt;&lt;/Member&gt;&lt;Member Code="4" HasMetadata="false" HasChild="0"&gt;&lt;Name LocaleIsoCode="en"&gt;straight stretch&lt;/Name&gt;&lt;Name LocaleIsoCode="it"&gt;rettilineo &lt;/Name&gt;&lt;/Member&gt;&lt;Member Code="5" HasMetadata="false" HasChild="0"&gt;&lt;Name LocaleIsoCode="en"&gt;bend&lt;/Name&gt;&lt;Name LocaleIsoCode="it"&gt;curva&lt;/Name&gt;&lt;/Member&gt;&lt;Member Code="6" HasMetadata="false" HasChild="0"&gt;&lt;Name LocaleIsoCode="en"&gt;bump - slope - bottleneck&lt;/Name&gt;&lt;Name LocaleIsoCode="it"&gt;dosso - pendenza - strettoia&lt;/Name&gt;&lt;/Member&gt;&lt;Member Code="7" HasMetadata="false" HasChild="0"&gt;&lt;Name LocaleIsoCode="en"&gt;tunnel&lt;/Name&gt;&lt;Name LocaleIsoCode="it"&gt;galleria&lt;/Name&gt;&lt;/Member&gt;&lt;Member Code="9" HasMetadata="false" HasChild="0" IsDisplayed="true"&gt;&lt;Name LocaleIsoCode="en"&gt;total&lt;/Name&gt;&lt;Name LocaleIsoCode="it"&gt;totale&lt;/Name&gt;&lt;/Member&gt;&lt;/Dimension&gt;&lt;Dimension Code="NATURAINCIDENTE" HasMetadata="false" CommonCode="NATURAINCIDENTE" Display="labels"&gt;&lt;Name LocaleIsoCode="en"&gt;Road accident type&lt;/Name&gt;&lt;Name LocaleIsoCode="it"&gt;Natura dell incidente&lt;/Name&gt;&lt;Member Code="1" HasMetadata="false" HasChild="0"&gt;&lt;Name LocaleIsoCode="en"&gt;accidents between vehicles&lt;/Name&gt;&lt;Name LocaleIsoCode="it"&gt;incidente tra veicoli&lt;/Name&gt;&lt;/Member&gt;&lt;Member Code="2" HasMetadata="false" HasChild="0"&gt;&lt;Name LocaleIsoCode="en"&gt;vehicle-pedestrian accident&lt;/Name&gt;&lt;Name LocaleIsoCode="it"&gt;incidente tra veicolo e pedone&lt;/Name&gt;&lt;/Member&gt;&lt;Member Code="3" HasMetadata="false" HasChild="0"&gt;&lt;Name LocaleIsoCode="en"&gt;accidents involving a single vehicle&lt;/Name&gt;&lt;Name LocaleIsoCode="it"&gt;incidente a veicolo isolato&lt;/Name&gt;&lt;/Member&gt;&lt;Member Code="9" HasMetadata="false" HasChild="0" IsDisplayed="true"&gt;&lt;Name LocaleIsoCode="en"&gt;total&lt;/Name&gt;&lt;Name LocaleIsoCode="it"&gt;totale&lt;/Name&gt;&lt;/Member&gt;&lt;/Dimension&gt;&lt;Dimension Code="ESITO" HasMetadata="false" CommonCode="ESITO" Display="labels"&gt;&lt;Name LocaleIsoCode="en"&gt;Result&lt;/Name&gt;&lt;Name LocaleIsoCode="it"&gt;Esito&lt;/Name&gt;&lt;Member Code="M" HasMetadata="false" HasChild="0" IsDisplayed="true"&gt;&lt;Name LocaleIsoCode="en"&gt;killed&lt;/Name&gt;&lt;Name LocaleIsoCode="it"&gt;morto&lt;/Name&gt;&lt;/Member&gt;&lt;Member Code="F" HasMetadata="false" HasChild="0"&gt;&lt;Name LocaleIsoCode="en"&gt;injured&lt;/Name&gt;&lt;Name LocaleIsoCode="it"&gt;ferito&lt;/Name&gt;&lt;/Member&gt;&lt;Member Code="9" HasMetadata="false" HasChild="0"&gt;&lt;Name LocaleIsoCode="en"&gt;total&lt;/Name&gt;&lt;Name LocaleIsoCode="it"&gt;totale&lt;/Name&gt;&lt;/Member&gt;&lt;/Dimension&gt;&lt;Dimension Code="RUOLO" HasMetadata="false" CommonCode="RUOLO" Display="labels"&gt;&lt;Name LocaleIsoCode="en"&gt;Person class&lt;/Name&gt;&lt;Name LocaleIsoCode="it"&gt;Ruolo&lt;/Name&gt;&lt;Member Code="C" HasMetadata="true" HasChild="0"&gt;&lt;Name LocaleIsoCode="en"&gt;driver&lt;/Name&gt;&lt;Name LocaleIsoCode="it"&gt;conducente&lt;/Name&gt;&lt;/Member&gt;&lt;Member Code="P" HasMetadata="false" HasChild="0"&gt;&lt;Name LocaleIsoCode="en"&gt;passenger&lt;/Name&gt;&lt;Name LocaleIsoCode="it"&gt;passeggero&lt;/Name&gt;&lt;/Member&gt;&lt;Member Code="X" HasMetadata="false" HasChild="0"&gt;&lt;Name LocaleIsoCode="en"&gt;pedestrian&lt;/Name&gt;&lt;Name LocaleIsoCode="it"&gt;pedone&lt;/Name&gt;&lt;/Member&gt;&lt;Member Code="9" HasMetadata="false"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Code="Y_UN5" HasMetadata="false" HasChild="0"&gt;&lt;Name LocaleIsoCode="en"&gt;until 5 years&lt;/Name&gt;&lt;Name LocaleIsoCode="it"&gt;fino a 5 anni&lt;/Name&gt;&lt;/Member&gt;&lt;Member Code="Y6-9" HasMetadata="false" HasChild="0"&gt;&lt;Name LocaleIsoCode="en"&gt;6-9 years&lt;/Name&gt;&lt;Name LocaleIsoCode="it"&gt;6-9 anni&lt;/Name&gt;&lt;/Member&gt;&lt;Member Code="Y10-14" HasMetadata="false" HasChild="0"&gt;&lt;Name LocaleIsoCode="en"&gt;10-14 years&lt;/Name&gt;&lt;Name LocaleIsoCode="it"&gt;10-14 anni&lt;/Name&gt;&lt;/Member&gt;&lt;Member Code="Y15-17" HasMetadata="false" HasChild="0"&gt;&lt;Name LocaleIsoCode="en"&gt;15-17 years&lt;/Name&gt;&lt;Name LocaleIsoCode="it"&gt;15-17 anni&lt;/Name&gt;&lt;/Member&gt;&lt;Member Code="Y18-20" HasMetadata="false" HasChild="0"&gt;&lt;Name LocaleIsoCode="en"&gt;18-20 years&lt;/Name&gt;&lt;Name LocaleIsoCode="it"&gt;18-20 anni&lt;/Name&gt;&lt;/Member&gt;&lt;Member Code="Y21-24" HasMetadata="false" HasChild="0"&gt;&lt;Name LocaleIsoCode="en"&gt;21-24 years&lt;/Name&gt;&lt;Name LocaleIsoCode="it"&gt;21-24 anni&lt;/Name&gt;&lt;/Member&gt;&lt;Member Code="Y25-29" HasMetadata="false" HasChild="0"&gt;&lt;Name LocaleIsoCode="en"&gt;25-29 years&lt;/Name&gt;&lt;Name LocaleIsoCode="it"&gt;25-29 anni&lt;/Name&gt;&lt;/Member&gt;&lt;Member Code="Y30-44" HasMetadata="false" HasChild="0"&gt;&lt;Name LocaleIsoCode="en"&gt;30-44 years&lt;/Name&gt;&lt;Name LocaleIsoCode="it"&gt;30-44 anni&lt;/Name&gt;&lt;/Member&gt;&lt;Member Code="Y45-54" HasMetadata="false" HasChild="0"&gt;&lt;Name LocaleIsoCode="en"&gt;45-54 years&lt;/Name&gt;&lt;Name LocaleIsoCode="it"&gt;45-54 anni&lt;/Name&gt;&lt;/Member&gt;&lt;Member Code="Y55-59" HasMetadata="false" HasChild="0"&gt;&lt;Name LocaleIsoCode="en"&gt;55-59 years&lt;/Name&gt;&lt;Name LocaleIsoCode="it"&gt;55-59 anni&lt;/Name&gt;&lt;/Member&gt;&lt;Member Code="Y60-64" HasMetadata="false" HasChild="0"&gt;&lt;Name LocaleIsoCode="en"&gt;60-64 years&lt;/Name&gt;&lt;Name LocaleIsoCode="it"&gt;60-64 anni&lt;/Name&gt;&lt;/Member&gt;&lt;Member Code="Y_GE65" HasMetadata="false" HasChild="0"&gt;&lt;Name LocaleIsoCode="en"&gt;65 years and over&lt;/Name&gt;&lt;Name LocaleIsoCode="it"&gt;65 anni e più&lt;/Name&gt;&lt;/Member&gt;&lt;Member Code="UNK" HasMetadata="false" HasChild="0"&gt;&lt;Name LocaleIsoCode="en"&gt;age unknown&lt;/Name&gt;&lt;Name LocaleIsoCode="it"&gt;imprecisata&lt;/Name&gt;&lt;/Member&gt;&lt;Member Code="TOTAL" HasMetadata="false" HasChild="0" IsDisplayed="true"&gt;&lt;Name LocaleIsoCode="en"&gt;total&lt;/Name&gt;&lt;Name LocaleIsoCode="it"&gt;totale&lt;/Name&gt;&lt;/Member&gt;&lt;/Dimension&gt;&lt;Dimension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HasChild="0"&gt;&lt;Name LocaleIsoCode="en"&gt;males&lt;/Name&gt;&lt;Name LocaleIsoCode="it"&gt;maschi&lt;/Name&gt;&lt;/Member&gt;&lt;Member Code="2" HasMetadata="false" HasChild="0"&gt;&lt;Name LocaleIsoCode="en"&gt;females&lt;/Name&gt;&lt;Name LocaleIsoCode="it"&gt;femmine&lt;/Name&gt;&lt;/Member&gt;&lt;Member Code="9" HasMetadata="false" HasChild="0" IsDisplayed="true"&gt;&lt;Name LocaleIsoCode="en"&gt;total&lt;/Name&gt;&lt;Name LocaleIsoCode="it"&gt;totale&lt;/Name&gt;&lt;/Member&gt;&lt;/Dimension&gt;&lt;Dimension Code="MESE2" HasMetadata="false" CommonCode="MESE2" Display="labels"&gt;&lt;Name LocaleIsoCode="en"&gt;Month&lt;/Name&gt;&lt;Name LocaleIsoCode="it"&gt;Mese&lt;/Name&gt;&lt;Member Code="1" HasMetadata="false" HasChild="0"&gt;&lt;Name LocaleIsoCode="en"&gt;january&lt;/Name&gt;&lt;Name LocaleIsoCode="it"&gt;gennaio&lt;/Name&gt;&lt;/Member&gt;&lt;Member Code="2" HasMetadata="false" HasChild="0"&gt;&lt;Name LocaleIsoCode="en"&gt;february&lt;/Name&gt;&lt;Name LocaleIsoCode="it"&gt;febbraio&lt;/Name&gt;&lt;/Member&gt;&lt;Member Code="3" HasMetadata="false" HasChild="0"&gt;&lt;Name LocaleIsoCode="en"&gt;march&lt;/Name&gt;&lt;Name LocaleIsoCode="it"&gt;marzo&lt;/Name&gt;&lt;/Member&gt;&lt;Member Code="4" HasMetadata="false" HasChild="0"&gt;&lt;Name LocaleIsoCode="en"&gt;april&lt;/Name&gt;&lt;Name LocaleIsoCode="it"&gt;aprile&lt;/Name&gt;&lt;/Member&gt;&lt;Member Code="5" HasMetadata="false" HasChild="0"&gt;&lt;Name LocaleIsoCode="en"&gt;may&lt;/Name&gt;&lt;Name LocaleIsoCode="it"&gt;maggio&lt;/Name&gt;&lt;/Member&gt;&lt;Member Code="6" HasMetadata="false" HasChild="0"&gt;&lt;Name LocaleIsoCode="en"&gt;june&lt;/Name&gt;&lt;Name LocaleIsoCode="it"&gt;giugno&lt;/Name&gt;&lt;/Member&gt;&lt;Member Code="7" HasMetadata="false" HasChild="0"&gt;&lt;Name LocaleIsoCode="en"&gt;july&lt;/Name&gt;&lt;Name LocaleIsoCode="it"&gt;luglio&lt;/Name&gt;&lt;/Member&gt;&lt;Member Code="8" HasMetadata="false" HasChild="0"&gt;&lt;Name LocaleIsoCode="en"&gt;august&lt;/Name&gt;&lt;Name LocaleIsoCode="it"&gt;agosto&lt;/Name&gt;&lt;/Member&gt;&lt;Member Code="9" HasMetadata="false" HasChild="0"&gt;&lt;Name LocaleIsoCode="en"&gt;september&lt;/Name&gt;&lt;Name LocaleIsoCode="it"&gt;settembre&lt;/Name&gt;&lt;/Member&gt;&lt;Member Code="10" HasMetadata="false" HasChild="0"&gt;&lt;Name LocaleIsoCode="en"&gt;october&lt;/Name&gt;&lt;Name LocaleIsoCode="it"&gt;ottobre&lt;/Name&gt;&lt;/Member&gt;&lt;Member Code="11" HasMetadata="false" HasChild="0"&gt;&lt;Name LocaleIsoCode="en"&gt;november&lt;/Name&gt;&lt;Name LocaleIsoCode="it"&gt;novembre&lt;/Name&gt;&lt;/Member&gt;&lt;Member Code="12" HasMetadata="false" HasChild="0"&gt;&lt;Name LocaleIsoCode="en"&gt;december&lt;/Name&gt;&lt;Name LocaleIsoCode="it"&gt;dicembre&lt;/Name&gt;&lt;/Member&gt;&lt;Member Code="99" HasMetadata="false" HasChild="0" IsDisplayed="true"&gt;&lt;Name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Code="2001" HasMetadata="false"&gt;&lt;Name LocaleIsoCode="en"&gt;2001&lt;/Name&gt;&lt;Name LocaleIsoCode="it"&gt;2001&lt;/Name&gt;&lt;/Member&gt;&lt;Member Code="2002" HasMetadata="false"&gt;&lt;Name LocaleIsoCode="en"&gt;2002&lt;/Name&gt;&lt;Name LocaleIsoCode="it"&gt;2002&lt;/Name&gt;&lt;/Member&gt;&lt;Member Code="2003" HasMetadata="false"&gt;&lt;Name LocaleIsoCode="en"&gt;2003&lt;/Name&gt;&lt;Name LocaleIsoCode="it"&gt;2003&lt;/Name&gt;&lt;/Member&gt;&lt;Member Code="2004" HasMetadata="false"&gt;&lt;Name LocaleIsoCode="en"&gt;2004&lt;/Name&gt;&lt;Name LocaleIsoCode="it"&gt;2004&lt;/Name&gt;&lt;/Member&gt;&lt;Member Code="2005" HasMetadata="false"&gt;&lt;Name LocaleIsoCode="en"&gt;2005&lt;/Name&gt;&lt;Name LocaleIsoCode="it"&gt;2005&lt;/Name&gt;&lt;/Member&gt;&lt;Member Code="2006" HasMetadata="false"&gt;&lt;Name LocaleIsoCode="en"&gt;2006&lt;/Name&gt;&lt;Name LocaleIsoCode="it"&gt;2006&lt;/Name&gt;&lt;/Member&gt;&lt;Member Code="2007" HasMetadata="false"&gt;&lt;Name LocaleIsoCode="en"&gt;2007&lt;/Name&gt;&lt;Name LocaleIsoCode="it"&gt;2007&lt;/Name&gt;&lt;/Member&gt;&lt;Member Code="2008" HasMetadata="false"&gt;&lt;Name LocaleIsoCode="en"&gt;2008&lt;/Name&gt;&lt;Name LocaleIsoCode="it"&gt;2008&lt;/Name&gt;&lt;/Member&gt;&lt;Member Code="2009" HasMetadata="false"&gt;&lt;Name LocaleIsoCode="en"&gt;2009&lt;/Name&gt;&lt;Name LocaleIsoCode="it"&gt;2009&lt;/Name&gt;&lt;/Member&gt;&lt;Member Code="2010" HasMetadata="false"&gt;&lt;Name LocaleIsoCode="en"&gt;2010&lt;/Name&gt;&lt;Name LocaleIsoCode="it"&gt;2010&lt;/Name&gt;&lt;/Member&gt;&lt;Member Code="2011" HasMetadata="false"&gt;&lt;Name LocaleIsoCode="en"&gt;2011&lt;/Name&gt;&lt;Name LocaleIsoCode="it"&gt;2011&lt;/Name&gt;&lt;/Member&gt;&lt;Member Code="2012" HasMetadata="true"&gt;&lt;Name LocaleIsoCode="en"&gt;2012&lt;/Name&gt;&lt;Name LocaleIsoCode="it"&gt;2012&lt;/Name&gt;&lt;/Member&gt;&lt;Member Code="2013" HasMetadata="true"&gt;&lt;Name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LocaleIsoCode="it"&gt;2017&lt;/Name&gt;&lt;/Member&gt;&lt;Member Code="2018" HasMetadata="true"&gt;&lt;Name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LocaleIsoCode="it"&gt;2020&lt;/Name&gt;&lt;/Member&gt;&lt;/Dimension&gt;&lt;WBOSInformations&gt;&lt;TimeDimension WebTreeWasUsed="false"&gt;&lt;StartCodes Annual="2001" /&gt;&lt;EndCodes Annual="2020" /&gt;&lt;/TimeDimension&gt;&lt;/WBOSInformations&gt;&lt;Tabulation Axis="horizontal"&gt;&lt;Dimension Code="TIME" /&gt;&lt;/Tabulation&gt;&lt;Tabulation Axis="vertical"&gt;&lt;Dimension Code="ITTER107" /&gt;&lt;Dimension Code="LOCSTRADALE" /&gt;&lt;/Tabulation&gt;&lt;Tabulation Axis="page"&gt;&lt;Dimension Code="TIPO_DATO22" /&gt;&lt;Dimension Code="SEXISTAT1" /&gt;&lt;Dimension Code="ETA1" /&gt;&lt;Dimension Code="NATURAINCIDENTE" /&gt;&lt;Dimension Code="INTERSEZIONE" /&gt;&lt;Dimension Code="RUOLO" /&gt;&lt;Dimension Code="ESITO" /&gt;&lt;Dimension Code="MESE2"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</si>
  <si>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Dati estratti il 09 feb 2022 15:17 UTC (GMT) da I.Stat</t>
  </si>
  <si>
    <t>Strada urbana</t>
  </si>
  <si>
    <t>Autostrada</t>
  </si>
  <si>
    <t>Strada extraurbana</t>
  </si>
  <si>
    <t xml:space="preserve">Grafico 3.4: Morti in incidenti stradali in Abruzzo per tipo di strada. Anni 2001-2020
</t>
  </si>
  <si>
    <t>&lt;?xml version="1.0" encoding="utf-16"?&gt;&lt;WebTableParameter xmlns:xsd="http://www.w3.org/2001/XMLSchema" xmlns:xsi="http://www.w3.org/2001/XMLSchema-instance" xmlns="http://stats.oecd.org/OECDStatWS/2004/03/01/"&gt;&lt;DataTable Code="DCIS_MORTIFERITISTR1" HasMetadata="true"&gt;&lt;Name LocaleIsoCode="en"&gt;Killed and injured in road accidents&lt;/Name&gt;&lt;Name LocaleIsoCode="it"&gt;Morti e feriti in incidenti stradali&lt;/Name&gt;&lt;Dimension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Code="ITF1" HasMetadata="false" HasOnlyUnitMetadata="false" HasChild="1"&gt;&lt;Name LocaleIsoCode="en"&gt;Abruzzo&lt;/Name&gt;&lt;Name LocaleIsoCode="it"&gt;Abruzzo&lt;/Name&gt;&lt;ChildMember Code="ITF11" HasMetadata="false" HasOnlyUnitMetadata="false" HasChild="0"&gt;&lt;Name LocaleIsoCode="en"&gt;L'Aquila&lt;/Name&gt;&lt;Name LocaleIsoCode="it"&gt;L'Aquila&lt;/Name&gt;&lt;/ChildMember&gt;&lt;ChildMember Code="ITF12" HasMetadata="false" HasOnlyUnitMetadata="false" HasChild="0"&gt;&lt;Name LocaleIsoCode="en"&gt;Teramo&lt;/Name&gt;&lt;Name LocaleIsoCode="it"&gt;Teramo&lt;/Name&gt;&lt;/ChildMember&gt;&lt;ChildMember Code="ITF13" HasMetadata="false" HasOnlyUnitMetadata="false" HasChild="0"&gt;&lt;Name LocaleIsoCode="en"&gt;Pescara&lt;/Name&gt;&lt;Name LocaleIsoCode="it"&gt;Pescara&lt;/Name&gt;&lt;/ChildMember&gt;&lt;ChildMember Code="ITF14" HasMetadata="false" HasOnlyUnitMetadata="false" HasChild="0"&gt;&lt;Name LocaleIsoCode="en"&gt;Chieti&lt;/Name&gt;&lt;Name LocaleIsoCode="it"&gt;Chieti&lt;/Name&gt;&lt;/ChildMember&gt;&lt;/ChildMember&gt;&lt;/Member&gt;&lt;/Dimension&gt;&lt;Dimension Code="TIPO_DATO22" HasMetadata="false" CommonCode="TIPO_DATO22" Display="labels"&gt;&lt;Name LocaleIsoCode="en"&gt;Data type&lt;/Name&gt;&lt;Name LocaleIsoCode="it"&gt;Tipo dato&lt;/Name&gt;&lt;Member Code="KILLINJ" HasMetadata="false" HasChild="0"&gt;&lt;Name LocaleIsoCode="en"&gt;killed and injured&lt;/Name&gt;&lt;Name LocaleIsoCode="it"&gt;morti e feriti&lt;/Name&gt;&lt;/Member&gt;&lt;/Dimension&gt;&lt;Dimension Code="LOCSTRADALE" HasMetadata="false" CommonCode="LOCSTRADALE" Display="labels"&gt;&lt;Name LocaleIsoCode="en"&gt;Localization of the accident&lt;/Name&gt;&lt;Name LocaleIsoCode="it"&gt;Localizzazione dell incidente&lt;/Name&gt;&lt;Member Code="1" HasMetadata="false" HasChild="0"&gt;&lt;Name LocaleIsoCode="en"&gt;urban road&lt;/Name&gt;&lt;Name LocaleIsoCode="it"&gt;strada urbana&lt;/Name&gt;&lt;/Member&gt;&lt;Member Code="2" HasMetadata="false" HasChild="0"&gt;&lt;Name LocaleIsoCode="en"&gt;motorway&lt;/Name&gt;&lt;Name LocaleIsoCode="it"&gt;autostrada&lt;/Name&gt;&lt;/Member&gt;&lt;Member Code="3" HasMetadata="false" HasChild="0"&gt;&lt;Name LocaleIsoCode="en"&gt;other roads&lt;/Name&gt;&lt;Name LocaleIsoCode="it"&gt;altra strada&lt;/Name&gt;&lt;/Member&gt;&lt;Member Code="9" HasMetadata="false" HasChild="0" IsDisplayed="true"&gt;&lt;Name LocaleIsoCode="en"&gt;total&lt;/Name&gt;&lt;Name LocaleIsoCode="it"&gt;totale&lt;/Name&gt;&lt;/Member&gt;&lt;/Dimension&gt;&lt;Dimension Code="INTERSEZIONE" HasMetadata="false" CommonCode="INTERSEZIONE" Display="labels"&gt;&lt;Name LocaleIsoCode="en"&gt;Intersection&lt;/Name&gt;&lt;Name LocaleIsoCode="it"&gt;Intersezione&lt;/Name&gt;&lt;Member Code="1" HasMetadata="false" HasChild="0"&gt;&lt;Name LocaleIsoCode="en"&gt;crossoroad&lt;/Name&gt;&lt;Name LocaleIsoCode="it"&gt;incrocio&lt;/Name&gt;&lt;/Member&gt;&lt;Member Code="2" HasMetadata="false" HasChild="0"&gt;&lt;Name LocaleIsoCode="en"&gt;traffic circle&lt;/Name&gt;&lt;Name LocaleIsoCode="it"&gt;rotatoria&lt;/Name&gt;&lt;/Member&gt;&lt;Member Code="3" HasMetadata="false" HasChild="0"&gt;&lt;Name LocaleIsoCode="en"&gt;level crossing&lt;/Name&gt;&lt;Name LocaleIsoCode="it"&gt;passaggio a livello&lt;/Name&gt;&lt;/Member&gt;&lt;Member Code="4" HasMetadata="false" HasChild="0"&gt;&lt;Name LocaleIsoCode="en"&gt;straight stretch&lt;/Name&gt;&lt;Name LocaleIsoCode="it"&gt;rettilineo &lt;/Name&gt;&lt;/Member&gt;&lt;Member Code="5" HasMetadata="false" HasChild="0"&gt;&lt;Name LocaleIsoCode="en"&gt;bend&lt;/Name&gt;&lt;Name LocaleIsoCode="it"&gt;curva&lt;/Name&gt;&lt;/Member&gt;&lt;Member Code="6" HasMetadata="false" HasChild="0"&gt;&lt;Name LocaleIsoCode="en"&gt;bump - slope - bottleneck&lt;/Name&gt;&lt;Name LocaleIsoCode="it"&gt;dosso - pendenza - strettoia&lt;/Name&gt;&lt;/Member&gt;&lt;Member Code="7" HasMetadata="false" HasChild="0"&gt;&lt;Name LocaleIsoCode="en"&gt;tunnel&lt;/Name&gt;&lt;Name LocaleIsoCode="it"&gt;galleria&lt;/Name&gt;&lt;/Member&gt;&lt;Member Code="9" HasMetadata="false" HasChild="0" IsDisplayed="true"&gt;&lt;Name LocaleIsoCode="en"&gt;total&lt;/Name&gt;&lt;Name LocaleIsoCode="it"&gt;totale&lt;/Name&gt;&lt;/Member&gt;&lt;/Dimension&gt;&lt;Dimension Code="NATURAINCIDENTE" HasMetadata="false" CommonCode="NATURAINCIDENTE" Display="labels"&gt;&lt;Name LocaleIsoCode="en"&gt;Road accident type&lt;/Name&gt;&lt;Name LocaleIsoCode="it"&gt;Natura dell incidente&lt;/Name&gt;&lt;Member Code="1" HasMetadata="false" HasChild="0"&gt;&lt;Name LocaleIsoCode="en"&gt;accidents between vehicles&lt;/Name&gt;&lt;Name LocaleIsoCode="it"&gt;incidente tra veicoli&lt;/Name&gt;&lt;/Member&gt;&lt;Member Code="2" HasMetadata="false" HasChild="0"&gt;&lt;Name LocaleIsoCode="en"&gt;vehicle-pedestrian accident&lt;/Name&gt;&lt;Name LocaleIsoCode="it"&gt;incidente tra veicolo e pedone&lt;/Name&gt;&lt;/Member&gt;&lt;Member Code="3" HasMetadata="false" HasChild="0"&gt;&lt;Name LocaleIsoCode="en"&gt;accidents involving a single vehicle&lt;/Name&gt;&lt;Name LocaleIsoCode="it"&gt;incidente a veicolo isolato&lt;/Name&gt;&lt;/Member&gt;&lt;Member Code="9" HasMetadata="false" HasChild="0" IsDisplayed="true"&gt;&lt;Name LocaleIsoCode="en"&gt;total&lt;/Name&gt;&lt;Name LocaleIsoCode="it"&gt;totale&lt;/Name&gt;&lt;/Member&gt;&lt;/Dimension&gt;&lt;Dimension Code="ESITO" HasMetadata="false" CommonCode="ESITO" Display="labels"&gt;&lt;Name LocaleIsoCode="en"&gt;Result&lt;/Name&gt;&lt;Name LocaleIsoCode="it"&gt;Esito&lt;/Name&gt;&lt;Member Code="M" HasMetadata="false" HasChild="0"&gt;&lt;Name LocaleIsoCode="en"&gt;killed&lt;/Name&gt;&lt;Name LocaleIsoCode="it"&gt;morto&lt;/Name&gt;&lt;/Member&gt;&lt;Member Code="F" HasMetadata="false" HasChild="0" IsDisplayed="true"&gt;&lt;Name LocaleIsoCode="en"&gt;injured&lt;/Name&gt;&lt;Name LocaleIsoCode="it"&gt;ferito&lt;/Name&gt;&lt;/Member&gt;&lt;Member Code="9" HasMetadata="false" HasChild="0"&gt;&lt;Name LocaleIsoCode="en"&gt;total&lt;/Name&gt;&lt;Name LocaleIsoCode="it"&gt;totale&lt;/Name&gt;&lt;/Member&gt;&lt;/Dimension&gt;&lt;Dimension Code="RUOLO" HasMetadata="false" CommonCode="RUOLO" Display="labels"&gt;&lt;Name LocaleIsoCode="en"&gt;Person class&lt;/Name&gt;&lt;Name LocaleIsoCode="it"&gt;Ruolo&lt;/Name&gt;&lt;Member Code="C" HasMetadata="true" HasChild="0"&gt;&lt;Name LocaleIsoCode="en"&gt;driver&lt;/Name&gt;&lt;Name LocaleIsoCode="it"&gt;conducente&lt;/Name&gt;&lt;/Member&gt;&lt;Member Code="P" HasMetadata="false" HasChild="0"&gt;&lt;Name LocaleIsoCode="en"&gt;passenger&lt;/Name&gt;&lt;Name LocaleIsoCode="it"&gt;passeggero&lt;/Name&gt;&lt;/Member&gt;&lt;Member Code="X" HasMetadata="false" HasChild="0"&gt;&lt;Name LocaleIsoCode="en"&gt;pedestrian&lt;/Name&gt;&lt;Name LocaleIsoCode="it"&gt;pedone&lt;/Name&gt;&lt;/Member&gt;&lt;Member Code="9" HasMetadata="false"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Code="Y_UN5" HasMetadata="false" HasChild="0"&gt;&lt;Name LocaleIsoCode="en"&gt;until 5 years&lt;/Name&gt;&lt;Name LocaleIsoCode="it"&gt;fino a 5 anni&lt;/Name&gt;&lt;/Member&gt;&lt;Member Code="Y6-9" HasMetadata="false" HasChild="0"&gt;&lt;Name LocaleIsoCode="en"&gt;6-9 years&lt;/Name&gt;&lt;Name LocaleIsoCode="it"&gt;6-9 anni&lt;/Name&gt;&lt;/Member&gt;&lt;Member Code="Y10-14" HasMetadata="false" HasChild="0"&gt;&lt;Name LocaleIsoCode="en"&gt;10-14 years&lt;/Name&gt;&lt;Name LocaleIsoCode="it"&gt;10-14 anni&lt;/Name&gt;&lt;/Member&gt;&lt;Member Code="Y15-17" HasMetadata="false" HasChild="0"&gt;&lt;Name LocaleIsoCode="en"&gt;15-17 years&lt;/Name&gt;&lt;Name LocaleIsoCode="it"&gt;15-17 anni&lt;/Name&gt;&lt;/Member&gt;&lt;Member Code="Y18-20" HasMetadata="false" HasChild="0"&gt;&lt;Name LocaleIsoCode="en"&gt;18-20 years&lt;/Name&gt;&lt;Name LocaleIsoCode="it"&gt;18-20 anni&lt;/Name&gt;&lt;/Member&gt;&lt;Member Code="Y21-24" HasMetadata="false" HasChild="0"&gt;&lt;Name LocaleIsoCode="en"&gt;21-24 years&lt;/Name&gt;&lt;Name LocaleIsoCode="it"&gt;21-24 anni&lt;/Name&gt;&lt;/Member&gt;&lt;Member Code="Y25-29" HasMetadata="false" HasChild="0"&gt;&lt;Name LocaleIsoCode="en"&gt;25-29 years&lt;/Name&gt;&lt;Name LocaleIsoCode="it"&gt;25-29 anni&lt;/Name&gt;&lt;/Member&gt;&lt;Member Code="Y30-44" HasMetadata="false" HasChild="0"&gt;&lt;Name LocaleIsoCode="en"&gt;30-44 years&lt;/Name&gt;&lt;Name LocaleIsoCode="it"&gt;30-44 anni&lt;/Name&gt;&lt;/Member&gt;&lt;Member Code="Y45-54" HasMetadata="false" HasChild="0"&gt;&lt;Name LocaleIsoCode="en"&gt;45-54 years&lt;/Name&gt;&lt;Name LocaleIsoCode="it"&gt;45-54 anni&lt;/Name&gt;&lt;/Member&gt;&lt;Member Code="Y55-59" HasMetadata="false" HasChild="0"&gt;&lt;Name LocaleIsoCode="en"&gt;55-59 years&lt;/Name&gt;&lt;Name LocaleIsoCode="it"&gt;55-59 anni&lt;/Name&gt;&lt;/Member&gt;&lt;Member Code="Y60-64" HasMetadata="false" HasChild="0"&gt;&lt;Name LocaleIsoCode="en"&gt;60-64 years&lt;/Name&gt;&lt;Name LocaleIsoCode="it"&gt;60-64 anni&lt;/Name&gt;&lt;/Member&gt;&lt;Member Code="Y_GE65" HasMetadata="false" HasChild="0"&gt;&lt;Name LocaleIsoCode="en"&gt;65 years and over&lt;/Name&gt;&lt;Name LocaleIsoCode="it"&gt;65 anni e più&lt;/Name&gt;&lt;/Member&gt;&lt;Member Code="UNK" HasMetadata="false" HasChild="0"&gt;&lt;Name LocaleIsoCode="en"&gt;age unknown&lt;/Name&gt;&lt;Name LocaleIsoCode="it"&gt;imprecisata&lt;/Name&gt;&lt;/Member&gt;&lt;Member Code="TOTAL" HasMetadata="false" HasChild="0" IsDisplayed="true"&gt;&lt;Name LocaleIsoCode="en"&gt;total&lt;/Name&gt;&lt;Name LocaleIsoCode="it"&gt;totale&lt;/Name&gt;&lt;/Member&gt;&lt;/Dimension&gt;&lt;Dimension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HasChild="0"&gt;&lt;Name LocaleIsoCode="en"&gt;males&lt;/Name&gt;&lt;Name LocaleIsoCode="it"&gt;maschi&lt;/Name&gt;&lt;/Member&gt;&lt;Member Code="2" HasMetadata="false" HasChild="0"&gt;&lt;Name LocaleIsoCode="en"&gt;females&lt;/Name&gt;&lt;Name LocaleIsoCode="it"&gt;femmine&lt;/Name&gt;&lt;/Member&gt;&lt;Member Code="9" HasMetadata="false" HasChild="0" IsDisplayed="true"&gt;&lt;Name LocaleIsoCode="en"&gt;total&lt;/Name&gt;&lt;Name LocaleIsoCode="it"&gt;totale&lt;/Name&gt;&lt;/Member&gt;&lt;/Dimension&gt;&lt;Dimension Code="MESE2" HasMetadata="false" CommonCode="MESE2" Display="labels"&gt;&lt;Name LocaleIsoCode="en"&gt;Month&lt;/Name&gt;&lt;Name LocaleIsoCode="it"&gt;Mese&lt;/Name&gt;&lt;Member Code="1" HasMetadata="false" HasChild="0"&gt;&lt;Name LocaleIsoCode="en"&gt;january&lt;/Name&gt;&lt;Name LocaleIsoCode="it"&gt;gennaio&lt;/Name&gt;&lt;/Member&gt;&lt;Member Code="2" HasMetadata="false" HasChild="0"&gt;&lt;Name LocaleIsoCode="en"&gt;february&lt;/Name&gt;&lt;Name LocaleIsoCode="it"&gt;febbraio&lt;/Name&gt;&lt;/Member&gt;&lt;Member Code="3" HasMetadata="false" HasChild="0"&gt;&lt;Name LocaleIsoCode="en"&gt;march&lt;/Name&gt;&lt;Name LocaleIsoCode="it"&gt;marzo&lt;/Name&gt;&lt;/Member&gt;&lt;Member Code="4" HasMetadata="false" HasChild="0"&gt;&lt;Name LocaleIsoCode="en"&gt;april&lt;/Name&gt;&lt;Name LocaleIsoCode="it"&gt;aprile&lt;/Name&gt;&lt;/Member&gt;&lt;Member Code="5" HasMetadata="false" HasChild="0"&gt;&lt;Name LocaleIsoCode="en"&gt;may&lt;/Name&gt;&lt;Name LocaleIsoCode="it"&gt;maggio&lt;/Name&gt;&lt;/Member&gt;&lt;Member Code="6" HasMetadata="false" HasChild="0"&gt;&lt;Name LocaleIsoCode="en"&gt;june&lt;/Name&gt;&lt;Name LocaleIsoCode="it"&gt;giugno&lt;/Name&gt;&lt;/Member&gt;&lt;Member Code="7" HasMetadata="false" HasChild="0"&gt;&lt;Name LocaleIsoCode="en"&gt;july&lt;/Name&gt;&lt;Name LocaleIsoCode="it"&gt;luglio&lt;/Name&gt;&lt;/Member&gt;&lt;Member Code="8" HasMetadata="false" HasChild="0"&gt;&lt;Name LocaleIsoCode="en"&gt;august&lt;/Name&gt;&lt;Name LocaleIsoCode="it"&gt;agosto&lt;/Name&gt;&lt;/Member&gt;&lt;Member Code="9" HasMetadata="false" HasChild="0"&gt;&lt;Name LocaleIsoCode="en"&gt;september&lt;/Name&gt;&lt;Name LocaleIsoCode="it"&gt;settembre&lt;/Name&gt;&lt;/Member&gt;&lt;Member Code="10" HasMetadata="false" HasChild="0"&gt;&lt;Name LocaleIsoCode="en"&gt;october&lt;/Name&gt;&lt;Name LocaleIsoCode="it"&gt;ottobre&lt;/Name&gt;&lt;/Member&gt;&lt;Member Code="11" HasMetadata="false" HasChild="0"&gt;&lt;Name LocaleIsoCode="en"&gt;november&lt;/Name&gt;&lt;Name LocaleIsoCode="it"&gt;novembre&lt;/Name&gt;&lt;/Member&gt;&lt;Member Code="12" HasMetadata="false" HasChild="0"&gt;&lt;Name LocaleIsoCode="en"&gt;december&lt;/Name&gt;&lt;Name LocaleIsoCode="it"&gt;dicembre&lt;/Name&gt;&lt;/Member&gt;&lt;Member Code="99" HasMetadata="false" HasChild="0" IsDisplayed="true"&gt;&lt;Name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Code="2001" HasMetadata="false"&gt;&lt;Name LocaleIsoCode="en"&gt;2001&lt;/Name&gt;&lt;Name LocaleIsoCode="it"&gt;2001&lt;/Name&gt;&lt;/Member&gt;&lt;Member Code="2002" HasMetadata="false"&gt;&lt;Name LocaleIsoCode="en"&gt;2002&lt;/Name&gt;&lt;Name LocaleIsoCode="it"&gt;2002&lt;/Name&gt;&lt;/Member&gt;&lt;Member Code="2003" HasMetadata="false"&gt;&lt;Name LocaleIsoCode="en"&gt;2003&lt;/Name&gt;&lt;Name LocaleIsoCode="it"&gt;2003&lt;/Name&gt;&lt;/Member&gt;&lt;Member Code="2004" HasMetadata="false"&gt;&lt;Name LocaleIsoCode="en"&gt;2004&lt;/Name&gt;&lt;Name LocaleIsoCode="it"&gt;2004&lt;/Name&gt;&lt;/Member&gt;&lt;Member Code="2005" HasMetadata="false"&gt;&lt;Name LocaleIsoCode="en"&gt;2005&lt;/Name&gt;&lt;Name LocaleIsoCode="it"&gt;2005&lt;/Name&gt;&lt;/Member&gt;&lt;Member Code="2006" HasMetadata="false"&gt;&lt;Name LocaleIsoCode="en"&gt;2006&lt;/Name&gt;&lt;Name LocaleIsoCode="it"&gt;2006&lt;/Name&gt;&lt;/Member&gt;&lt;Member Code="2007" HasMetadata="false"&gt;&lt;Name LocaleIsoCode="en"&gt;2007&lt;/Name&gt;&lt;Name LocaleIsoCode="it"&gt;2007&lt;/Name&gt;&lt;/Member&gt;&lt;Member Code="2008" HasMetadata="false"&gt;&lt;Name LocaleIsoCode="en"&gt;2008&lt;/Name&gt;&lt;Name LocaleIsoCode="it"&gt;2008&lt;/Name&gt;&lt;/Member&gt;&lt;Member Code="2009" HasMetadata="false"&gt;&lt;Name LocaleIsoCode="en"&gt;2009&lt;/Name&gt;&lt;Name LocaleIsoCode="it"&gt;2009&lt;/Name&gt;&lt;/Member&gt;&lt;Member Code="2010" HasMetadata="false"&gt;&lt;Name LocaleIsoCode="en"&gt;2010&lt;/Name&gt;&lt;Name LocaleIsoCode="it"&gt;2010&lt;/Name&gt;&lt;/Member&gt;&lt;Member Code="2011" HasMetadata="false"&gt;&lt;Name LocaleIsoCode="en"&gt;2011&lt;/Name&gt;&lt;Name LocaleIsoCode="it"&gt;2011&lt;/Name&gt;&lt;/Member&gt;&lt;Member Code="2012" HasMetadata="true"&gt;&lt;Name LocaleIsoCode="en"&gt;2012&lt;/Name&gt;&lt;Name LocaleIsoCode="it"&gt;2012&lt;/Name&gt;&lt;/Member&gt;&lt;Member Code="2013" HasMetadata="true"&gt;&lt;Name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LocaleIsoCode="it"&gt;2017&lt;/Name&gt;&lt;/Member&gt;&lt;Member Code="2018" HasMetadata="true"&gt;&lt;Name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LocaleIsoCode="it"&gt;2020&lt;/Name&gt;&lt;/Member&gt;&lt;/Dimension&gt;&lt;WBOSInformations&gt;&lt;TimeDimension WebTreeWasUsed="false"&gt;&lt;StartCodes Annual="2001" /&gt;&lt;EndCodes Annual="2020" /&gt;&lt;/TimeDimension&gt;&lt;/WBOSInformations&gt;&lt;Tabulation Axis="horizontal"&gt;&lt;Dimension Code="TIME" /&gt;&lt;/Tabulation&gt;&lt;Tabulation Axis="vertical"&gt;&lt;Dimension Code="ITTER107" /&gt;&lt;Dimension Code="LOCSTRADALE" /&gt;&lt;/Tabulation&gt;&lt;Tabulation Axis="page"&gt;&lt;Dimension Code="TIPO_DATO22" /&gt;&lt;Dimension Code="SEXISTAT1" /&gt;&lt;Dimension Code="ETA1" /&gt;&lt;Dimension Code="NATURAINCIDENTE" /&gt;&lt;Dimension Code="INTERSEZIONE" /&gt;&lt;Dimension Code="RUOLO" /&gt;&lt;Dimension Code="ESITO" /&gt;&lt;Dimension Code="MESE2"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</si>
  <si>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Dati estratti il 09 feb 2022 15:13 UTC (GMT) da I.Stat</t>
  </si>
  <si>
    <t>Grafico 3.5: Feriti in incidenti stradali in Abruzzo per tipo di strada. Anni 2001-2020</t>
  </si>
  <si>
    <t>Dati estratti il 09 feb 2022 08:45 UTC (GMT) da I.Stat</t>
  </si>
  <si>
    <t>Grafico 3.6: Incidenti mortali per tipo di strada e per province abruzzesi. Anni 2001, 2010, 2018, 2019, 2020</t>
  </si>
  <si>
    <t>Strade urbane</t>
  </si>
  <si>
    <t>Autostrade</t>
  </si>
  <si>
    <t>Strade extraurbane</t>
  </si>
  <si>
    <t>Fonte: Oltre ai dati istat, i dati della tabella 2.10 sono presenti anche nella tavola 2.23 ACI del 2020</t>
  </si>
  <si>
    <t>Tabella 2.10: Incidenti stradali per tipo di intersezione, per regione e province abruzzesi. Anno 2020</t>
  </si>
  <si>
    <t>Anno 2011</t>
  </si>
  <si>
    <t>Anno 2010</t>
  </si>
  <si>
    <t>Incrocio</t>
  </si>
  <si>
    <t>Rotatoria</t>
  </si>
  <si>
    <t>Passaggio a livello</t>
  </si>
  <si>
    <t xml:space="preserve">Rettilineo </t>
  </si>
  <si>
    <t>Curva</t>
  </si>
  <si>
    <t>Dosso - pendenza - strettoia</t>
  </si>
  <si>
    <t>Galleria</t>
  </si>
  <si>
    <t>Totale</t>
  </si>
  <si>
    <t>incrocio</t>
  </si>
  <si>
    <t>rotatoria</t>
  </si>
  <si>
    <t>passaggio a livello</t>
  </si>
  <si>
    <t xml:space="preserve">rettilineo </t>
  </si>
  <si>
    <t>curva</t>
  </si>
  <si>
    <t>dosso - pendenza - strettoia</t>
  </si>
  <si>
    <t>galleria</t>
  </si>
  <si>
    <t xml:space="preserve">  Trentino-A.Adige</t>
  </si>
  <si>
    <t>Ita</t>
  </si>
  <si>
    <t>Grafico 2.13: Incidenti per tipo di intersezione in Italia e in Abruzzo.
Variazioni percentuali 2020/2011</t>
  </si>
  <si>
    <t>Grafico 3.17: Incidenti stradali per tipo di intersezione in Abruzzo. Anno 2020</t>
  </si>
  <si>
    <t>Abr</t>
  </si>
  <si>
    <t>&lt;?xml version="1.0" encoding="utf-16"?&gt;&lt;WebTableParameter xmlns:xsd="http://www.w3.org/2001/XMLSchema" xmlns:xsi="http://www.w3.org/2001/XMLSchema-instance" xmlns="http://stats.oecd.org/OECDStatWS/2004/03/01/"&gt;&lt;DataTable Code="DCIS_INCIDENTISTR1" HasMetadata="true"&gt;&lt;Name LocaleIsoCode="en"&gt;Road  accidents with injuries&lt;/Name&gt;&lt;Name LocaleIsoCode="it"&gt;Incidenti  stradali con lesioni alle persone&lt;/Name&gt;&lt;Dimension Code="ITTER107" HasMetadata="false" CommonCode="ITTER107" Display="labels"&gt;&lt;Name LocaleIsoCode="en"&gt;Territory&lt;/Name&gt;&lt;Name LocaleIsoCode="it"&gt;Territorio&lt;/Name&gt;&lt;Member Code="ITF1" HasMetadata="false" HasOnlyUnitMetadata="false" HasChild="1"&gt;&lt;Name LocaleIsoCode="en"&gt;Abruzzo&lt;/Name&gt;&lt;Name LocaleIsoCode="it"&gt;Abruzzo&lt;/Name&gt;&lt;ChildMember Code="ITF11" HasMetadata="false" HasOnlyUnitMetadata="false" HasChild="0"&gt;&lt;Name LocaleIsoCode="en"&gt;L'Aquila&lt;/Name&gt;&lt;Name LocaleIsoCode="it"&gt;L'Aquila&lt;/Name&gt;&lt;/ChildMember&gt;&lt;ChildMember Code="ITF12" HasMetadata="false" HasOnlyUnitMetadata="false" HasChild="0"&gt;&lt;Name LocaleIsoCode="en"&gt;Teramo&lt;/Name&gt;&lt;Name LocaleIsoCode="it"&gt;Teramo&lt;/Name&gt;&lt;/ChildMember&gt;&lt;ChildMember Code="ITF13" HasMetadata="false" HasOnlyUnitMetadata="false" HasChild="0"&gt;&lt;Name LocaleIsoCode="en"&gt;Pescara&lt;/Name&gt;&lt;Name LocaleIsoCode="it"&gt;Pescara&lt;/Name&gt;&lt;/ChildMember&gt;&lt;ChildMember Code="ITF14" HasMetadata="false" HasOnlyUnitMetadata="false" HasChild="0"&gt;&lt;Name LocaleIsoCode="en"&gt;Chieti&lt;/Name&gt;&lt;Name LocaleIsoCode="it"&gt;Chieti&lt;/Name&gt;&lt;/ChildMember&gt;&lt;/Member&gt;&lt;/Dimension&gt;&lt;Dimension Code="TIPO_DATO22" HasMetadata="false" CommonCode="TIPO_DATO22" Display="labels"&gt;&lt;Name LocaleIsoCode="en"&gt;Data type&lt;/Name&gt;&lt;Name LocaleIsoCode="it"&gt;Tipo dato&lt;/Name&gt;&lt;Member Code="ROADACC" HasMetadata="false" HasChild="0"&gt;&lt;Name LocaleIsoCode="en"&gt;road accidents with injuries&lt;/Name&gt;&lt;Name LocaleIsoCode="it"&gt;incidenti stradali con lesioni alle persone&lt;/Name&gt;&lt;/Member&gt;&lt;/Dimension&gt;&lt;Dimension Code="LOCSTRADALE" HasMetadata="false" CommonCode="LOCSTRADALE" Display="labels"&gt;&lt;Name LocaleIsoCode="en"&gt;Localization of the accident&lt;/Name&gt;&lt;Name LocaleIsoCode="it"&gt;Localizzazione dell incidente&lt;/Name&gt;&lt;Member Code="1" HasMetadata="false" HasChild="0" IsDisplayed="true"&gt;&lt;Name LocaleIsoCode="en"&gt;urban road&lt;/Name&gt;&lt;Name LocaleIsoCode="it"&gt;strada urbana&lt;/Name&gt;&lt;/Member&gt;&lt;Member Code="2" HasMetadata="false" HasChild="0"&gt;&lt;Name LocaleIsoCode="en"&gt;motorway&lt;/Name&gt;&lt;Name LocaleIsoCode="it"&gt;autostrada&lt;/Name&gt;&lt;/Member&gt;&lt;Member Code="3" HasMetadata="false" HasChild="0"&gt;&lt;Name LocaleIsoCode="en"&gt;other roads&lt;/Name&gt;&lt;Name LocaleIsoCode="it"&gt;altra strada&lt;/Name&gt;&lt;/Member&gt;&lt;Member Code="9" HasMetadata="false" HasChild="0"&gt;&lt;Name LocaleIsoCode="en"&gt;total&lt;/Name&gt;&lt;Name LocaleIsoCode="it"&gt;totale&lt;/Name&gt;&lt;/Member&gt;&lt;/Dimension&gt;&lt;Dimension Code="INTERSEZIONE" HasMetadata="false" CommonCode="INTERSEZIONE" Display="labels"&gt;&lt;Name LocaleIsoCode="en"&gt;Intersection&lt;/Name&gt;&lt;Name LocaleIsoCode="it"&gt;Intersezione&lt;/Name&gt;&lt;Member Code="1" HasMetadata="false" HasChild="0"&gt;&lt;Name LocaleIsoCode="en"&gt;crossoroad&lt;/Name&gt;&lt;Name LocaleIsoCode="it"&gt;incrocio&lt;/Name&gt;&lt;/Member&gt;&lt;Member Code="2" HasMetadata="false" HasChild="0"&gt;&lt;Name LocaleIsoCode="en"&gt;traffic circle&lt;/Name&gt;&lt;Name LocaleIsoCode="it"&gt;rotatoria&lt;/Name&gt;&lt;/Member&gt;&lt;Member Code="3" HasMetadata="false" HasChild="0"&gt;&lt;Name LocaleIsoCode="en"&gt;level crossing&lt;/Name&gt;&lt;Name LocaleIsoCode="it"&gt;passaggio a livello&lt;/Name&gt;&lt;/Member&gt;&lt;Member Code="4" HasMetadata="false" HasChild="0"&gt;&lt;Name LocaleIsoCode="en"&gt;straight stretch&lt;/Name&gt;&lt;Name LocaleIsoCode="it"&gt;rettilineo &lt;/Name&gt;&lt;/Member&gt;&lt;Member Code="5" HasMetadata="false" HasChild="0"&gt;&lt;Name LocaleIsoCode="en"&gt;bend&lt;/Name&gt;&lt;Name LocaleIsoCode="it"&gt;curva&lt;/Name&gt;&lt;/Member&gt;&lt;Member Code="6" HasMetadata="false" HasChild="0"&gt;&lt;Name LocaleIsoCode="en"&gt;bump - slope - bottleneck&lt;/Name&gt;&lt;Name LocaleIsoCode="it"&gt;dosso - pendenza - strettoia&lt;/Name&gt;&lt;/Member&gt;&lt;Member Code="7" HasMetadata="false" HasChild="0"&gt;&lt;Name LocaleIsoCode="en"&gt;tunnel&lt;/Name&gt;&lt;Name LocaleIsoCode="it"&gt;galleria&lt;/Name&gt;&lt;/Member&gt;&lt;Member Code="9" HasMetadata="false" HasChild="0" IsDisplayed="true"&gt;&lt;Name LocaleIsoCode="en"&gt;total&lt;/Name&gt;&lt;Name LocaleIsoCode="it"&gt;totale&lt;/Name&gt;&lt;/Member&gt;&lt;/Dimension&gt;&lt;Dimension Code="NATURAINCIDENTE" HasMetadata="false" CommonCode="NATURAINCIDENTE" Display="labels"&gt;&lt;Name LocaleIsoCode="en"&gt;Road accident type&lt;/Name&gt;&lt;Name LocaleIsoCode="it"&gt;Natura dell incidente&lt;/Name&gt;&lt;Member Code="1" HasMetadata="false" HasChild="0"&gt;&lt;Name LocaleIsoCode="en"&gt;accidents between vehicles&lt;/Name&gt;&lt;Name LocaleIsoCode="it"&gt;incidente tra veicoli&lt;/Name&gt;&lt;/Member&gt;&lt;Member Code="2" HasMetadata="false" HasChild="0"&gt;&lt;Name LocaleIsoCode="en"&gt;vehicle-pedestrian accident&lt;/Name&gt;&lt;Name LocaleIsoCode="it"&gt;incidente tra veicolo e pedone&lt;/Name&gt;&lt;/Member&gt;&lt;Member Code="3" HasMetadata="false" HasChild="0"&gt;&lt;Name LocaleIsoCode="en"&gt;accidents involving a single vehicle&lt;/Name&gt;&lt;Name LocaleIsoCode="it"&gt;incidente a veicolo isolato&lt;/Name&gt;&lt;/Member&gt;&lt;Member Code="9" HasMetadata="false" HasChild="0" IsDisplayed="true"&gt;&lt;Name LocaleIsoCode="en"&gt;total&lt;/Name&gt;&lt;Name LocaleIsoCode="it"&gt;totale&lt;/Name&gt;&lt;/Member&gt;&lt;/Dimension&gt;&lt;Dimension Code="SI_NO" HasMetadata="false" CommonCode="SI_NO" Display="labels"&gt;&lt;Name LocaleIsoCode="en"&gt;Deadly accident&lt;/Name&gt;&lt;Name LocaleIsoCode="it"&gt;Incidente mortale&lt;/Name&gt;&lt;Member Code="0" HasMetadata="false" HasChild="0"&gt;&lt;Name LocaleIsoCode="en"&gt;no&lt;/Name&gt;&lt;Name LocaleIsoCode="it"&gt;no&lt;/Name&gt;&lt;/Member&gt;&lt;Member Code="1" HasMetadata="false" HasChild="0"&gt;&lt;Name LocaleIsoCode="en"&gt;yes&lt;/Name&gt;&lt;Name LocaleIsoCode="it"&gt;si&lt;/Name&gt;&lt;/Member&gt;&lt;Member Code="9" HasMetadata="false" HasChild="0" IsDisplayed="true"&gt;&lt;Name LocaleIsoCode="en"&gt;total&lt;/Name&gt;&lt;Name LocaleIsoCode="it"&gt;totale&lt;/Name&gt;&lt;/Member&gt;&lt;/Dimension&gt;&lt;Dimension Code="ORA" HasMetadata="false" CommonCode="ORA" Display="labels"&gt;&lt;Name LocaleIsoCode="en"&gt;Road accident hour &lt;/Name&gt;&lt;Name LocaleIsoCode="it"&gt;Ora incidente stradale&lt;/Name&gt;&lt;Member Code="1" HasMetadata="true" HasOnlyUnitMetadata="false" HasChild="0"&gt;&lt;Name LocaleIsoCode="en"&gt;1° hour&lt;/Name&gt;&lt;Name LocaleIsoCode="it"&gt;1° ora&lt;/Name&gt;&lt;/Member&gt;&lt;Member Code="2" HasMetadata="true" HasOnlyUnitMetadata="false" HasChild="0"&gt;&lt;Name LocaleIsoCode="en"&gt;2° hour&lt;/Name&gt;&lt;Name LocaleIsoCode="it"&gt;2° ora&lt;/Name&gt;&lt;/Member&gt;&lt;Member Code="3" HasMetadata="true" HasOnlyUnitMetadata="false" HasChild="0"&gt;&lt;Name LocaleIsoCode="en"&gt;3° hour&lt;/Name&gt;&lt;Name LocaleIsoCode="it"&gt;3° ora&lt;/Name&gt;&lt;/Member&gt;&lt;Member Code="4" HasMetadata="true" HasOnlyUnitMetadata="false" HasChild="0"&gt;&lt;Name LocaleIsoCode="en"&gt;4° hour&lt;/Name&gt;&lt;Name LocaleIsoCode="it"&gt;4° ora&lt;/Name&gt;&lt;/Member&gt;&lt;Member Code="5" HasMetadata="true" HasOnlyUnitMetadata="false" HasChild="0"&gt;&lt;Name LocaleIsoCode="en"&gt;5° hour&lt;/Name&gt;&lt;Name LocaleIsoCode="it"&gt;5° ora&lt;/Name&gt;&lt;/Member&gt;&lt;Member Code="6" HasMetadata="true" HasOnlyUnitMetadata="false" HasChild="0"&gt;&lt;Name LocaleIsoCode="en"&gt;6° hour&lt;/Name&gt;&lt;Name LocaleIsoCode="it"&gt;6° ora&lt;/Name&gt;&lt;/Member&gt;&lt;Member Code="7" HasMetadata="true" HasOnlyUnitMetadata="false" HasChild="0"&gt;&lt;Name LocaleIsoCode="en"&gt;7° hour&lt;/Name&gt;&lt;Name LocaleIsoCode="it"&gt;7° ora&lt;/Name&gt;&lt;/Member&gt;&lt;Member Code="8" HasMetadata="true" HasOnlyUnitMetadata="false" HasChild="0"&gt;&lt;Name LocaleIsoCode="en"&gt;8° hour&lt;/Name&gt;&lt;Name LocaleIsoCode="it"&gt;8° ora&lt;/Name&gt;&lt;/Member&gt;&lt;Member Code="9" HasMetadata="true" HasOnlyUnitMetadata="false" HasChild="0"&gt;&lt;Name LocaleIsoCode="en"&gt;9° hour&lt;/Name&gt;&lt;Name LocaleIsoCode="it"&gt;9° ora&lt;/Name&gt;&lt;/Member&gt;&lt;Member Code="10" HasMetadata="true" HasOnlyUnitMetadata="false" HasChild="0"&gt;&lt;Name LocaleIsoCode="en"&gt;10° hour&lt;/Name&gt;&lt;Name LocaleIsoCode="it"&gt;10° ora&lt;/Name&gt;&lt;/Member&gt;&lt;Member Code="11" HasMetadata="true" HasOnlyUnitMetadata="false" HasChild="0"&gt;&lt;Name LocaleIsoCode="en"&gt;11° hour&lt;/Name&gt;&lt;Name LocaleIsoCode="it"&gt;11° ora&lt;/Name&gt;&lt;/Member&gt;&lt;Member Code="12" HasMetadata="true" HasOnlyUnitMetadata="false" HasChild="0"&gt;&lt;Name LocaleIsoCode="en"&gt;12° hour&lt;/Name&gt;&lt;Name LocaleIsoCode="it"&gt;12° ora&lt;/Name&gt;&lt;/Member&gt;&lt;Member Code="13" HasMetadata="true" HasOnlyUnitMetadata="false" HasChild="0"&gt;&lt;Name LocaleIsoCode="en"&gt;13° hour&lt;/Name&gt;&lt;Name LocaleIsoCode="it"&gt;13° ora&lt;/Name&gt;&lt;/Member&gt;&lt;Member Code="14" HasMetadata="true" HasOnlyUnitMetadata="false" HasChild="0"&gt;&lt;Name LocaleIsoCode="en"&gt;14° hour&lt;/Name&gt;&lt;Name LocaleIsoCode="it"&gt;14° ora&lt;/Name&gt;&lt;/Member&gt;&lt;Member Code="15" HasMetadata="true" HasOnlyUnitMetadata="false" HasChild="0"&gt;&lt;Name LocaleIsoCode="en"&gt;15° hour&lt;/Name&gt;&lt;Name LocaleIsoCode="it"&gt;15° ora&lt;/Name&gt;&lt;/Member&gt;&lt;Member Code="16" HasMetadata="true" HasOnlyUnitMetadata="false" HasChild="0"&gt;&lt;Name LocaleIsoCode="en"&gt;16° hour&lt;/Name&gt;&lt;Name LocaleIsoCode="it"&gt;16° ora&lt;/Name&gt;&lt;/Member&gt;&lt;Member Code="17" HasMetadata="true" HasOnlyUnitMetadata="false" HasChild="0"&gt;&lt;Name LocaleIsoCode="en"&gt;17° hour&lt;/Name&gt;&lt;Name LocaleIsoCode="it"&gt;17° ora&lt;/Name&gt;&lt;/Member&gt;&lt;Member Code="18" HasMetadata="true" HasOnlyUnitMetadata="false" HasChild="0"&gt;&lt;Name LocaleIsoCode="en"&gt;18° hour&lt;/Name&gt;&lt;Name LocaleIsoCode="it"&gt;18° ora&lt;/Name&gt;&lt;/Member&gt;&lt;Member Code="19" HasMetadata="true" HasOnlyUnitMetadata="false" HasChild="0"&gt;&lt;Name LocaleIsoCode="en"&gt;19° hour&lt;/Name&gt;&lt;Name LocaleIsoCode="it"&gt;19° ora&lt;/Name&gt;&lt;/Member&gt;&lt;Member Code="20" HasMetadata="true" HasOnlyUnitMetadata="false" HasChild="0"&gt;&lt;Name LocaleIsoCode="en"&gt;20° hour&lt;/Name&gt;&lt;Name LocaleIsoCode="it"&gt;20° ora&lt;/Name&gt;&lt;/Member&gt;&lt;Member Code="21" HasMetadata="true" HasOnlyUnitMetadata="false" HasChild="0"&gt;&lt;Name LocaleIsoCode="en"&gt;21° hour&lt;/Name&gt;&lt;Name LocaleIsoCode="it"&gt;21° ora&lt;/Name&gt;&lt;/Member&gt;&lt;Member Code="22" HasMetadata="true" HasOnlyUnitMetadata="false" HasChild="0"&gt;&lt;Name LocaleIsoCode="en"&gt;22° hour&lt;/Name&gt;&lt;Name LocaleIsoCode="it"&gt;22° ora&lt;/Name&gt;&lt;/Member&gt;&lt;Member Code="23" HasMetadata="true" HasOnlyUnitMetadata="false" HasChild="0"&gt;&lt;Name LocaleIsoCode="en"&gt;23° hour&lt;/Name&gt;&lt;Name LocaleIsoCode="it"&gt;23° ora&lt;/Name&gt;&lt;/Member&gt;&lt;Member Code="24" HasMetadata="true" HasOnlyUnitMetadata="false" HasChild="0"&gt;&lt;Name LocaleIsoCode="en"&gt;24° hour&lt;/Name&gt;&lt;Name LocaleIsoCode="it"&gt;24° ora&lt;/Name&gt;&lt;/Member&gt;&lt;Member Code="25" HasMetadata="true" HasOnlyUnitMetadata="false" HasChild="0"&gt;&lt;Name LocaleIsoCode="en"&gt;unknown hour&lt;/Name&gt;&lt;Name LocaleIsoCode="it"&gt;ora imprecisata&lt;/Name&gt;&lt;/Member&gt;&lt;Member Code="99" HasMetadata="true" HasOnlyUnitMetadata="false" HasChild="0" IsDisplayed="true"&gt;&lt;Name LocaleIsoCode="en"&gt;total&lt;/Name&gt;&lt;Name LocaleIsoCode="it"&gt;totale&lt;/Name&gt;&lt;/Member&gt;&lt;/Dimension&gt;&lt;Dimension Code="GIORNOSETT" HasMetadata="false" CommonCode="GIORNOSETT" Display="labels"&gt;&lt;Name LocaleIsoCode="en"&gt;Week day&lt;/Name&gt;&lt;Name LocaleIsoCode="it"&gt;Giorno della settimana&lt;/Name&gt;&lt;Member Code="1" HasMetadata="false" HasChild="0"&gt;&lt;Name LocaleIsoCode="en"&gt;sunday&lt;/Name&gt;&lt;Name LocaleIsoCode="it"&gt;domenica&lt;/Name&gt;&lt;/Member&gt;&lt;Member Code="2" HasMetadata="false" HasChild="0"&gt;&lt;Name LocaleIsoCode="en"&gt;monday&lt;/Name&gt;&lt;Name LocaleIsoCode="it"&gt;lunedì&lt;/Name&gt;&lt;/Member&gt;&lt;Member Code="3" HasMetadata="false" HasChild="0"&gt;&lt;Name LocaleIsoCode="en"&gt;tuesday&lt;/Name&gt;&lt;Name LocaleIsoCode="it"&gt;martedì&lt;/Name&gt;&lt;/Member&gt;&lt;Member Code="4" HasMetadata="false" HasChild="0"&gt;&lt;Name LocaleIsoCode="en"&gt;wednesday&lt;/Name&gt;&lt;Name LocaleIsoCode="it"&gt;mercoledì&lt;/Name&gt;&lt;/Member&gt;&lt;Member Code="5" HasMetadata="false" HasChild="0"&gt;&lt;Name LocaleIsoCode="en"&gt;thursday&lt;/Name&gt;&lt;Name LocaleIsoCode="it"&gt;giovedì&lt;/Name&gt;&lt;/Member&gt;&lt;Member Code="6" HasMetadata="false" HasChild="0"&gt;&lt;Name LocaleIsoCode="en"&gt;friday&lt;/Name&gt;&lt;Name LocaleIsoCode="it"&gt;venerdì&lt;/Name&gt;&lt;/Member&gt;&lt;Member Code="7" HasMetadata="false" HasChild="0"&gt;&lt;Name LocaleIsoCode="en"&gt;saturday&lt;/Name&gt;&lt;Name LocaleIsoCode="it"&gt;sabato&lt;/Name&gt;&lt;/Member&gt;&lt;Member Code="9" HasMetadata="false" HasChild="0" IsDisplayed="true"&gt;&lt;Name LocaleIsoCode="en"&gt;total&lt;/Name&gt;&lt;Name LocaleIsoCode="it"&gt;totale&lt;/Name&gt;&lt;/Member&gt;&lt;/Dimension&gt;&lt;Dimension Code="MESE2" HasMetadata="false" CommonCode="MESE2" Display="labels"&gt;&lt;Name LocaleIsoCode="en"&gt;Month&lt;/Name&gt;&lt;Name LocaleIsoCode="it"&gt;Mese&lt;/Name&gt;&lt;Member Code="1" HasMetadata="false" HasChild="0"&gt;&lt;Name LocaleIsoCode="en"&gt;january&lt;/Name&gt;&lt;Name LocaleIsoCode="it"&gt;gennaio&lt;/Name&gt;&lt;/Member&gt;&lt;Member Code="2" HasMetadata="false" HasChild="0"&gt;&lt;Name LocaleIsoCode="en"&gt;february&lt;/Name&gt;&lt;Name LocaleIsoCode="it"&gt;febbraio&lt;/Name&gt;&lt;/Member&gt;&lt;Member Code="3" HasMetadata="false" HasChild="0"&gt;&lt;Name LocaleIsoCode="en"&gt;march&lt;/Name&gt;&lt;Name LocaleIsoCode="it"&gt;marzo&lt;/Name&gt;&lt;/Member&gt;&lt;Member Code="4" HasMetadata="false" HasChild="0"&gt;&lt;Name LocaleIsoCode="en"&gt;april&lt;/Name&gt;&lt;Name LocaleIsoCode="it"&gt;aprile&lt;/Name&gt;&lt;/Member&gt;&lt;Member Code="5" HasMetadata="false" HasChild="0"&gt;&lt;Name LocaleIsoCode="en"&gt;may&lt;/Name&gt;&lt;Name LocaleIsoCode="it"&gt;maggio&lt;/Name&gt;&lt;/Member&gt;&lt;Member Code="6" HasMetadata="false" HasChild="0"&gt;&lt;Name LocaleIsoCode="en"&gt;june&lt;/Name&gt;&lt;Name LocaleIsoCode="it"&gt;giugno&lt;/Name&gt;&lt;/Member&gt;&lt;Member Code="7" HasMetadata="false" HasChild="0"&gt;&lt;Name LocaleIsoCode="en"&gt;july&lt;/Name&gt;&lt;Name LocaleIsoCode="it"&gt;luglio&lt;/Name&gt;&lt;/Member&gt;&lt;Member Code="8" HasMetadata="false" HasChild="0"&gt;&lt;Name LocaleIsoCode="en"&gt;august&lt;/Name&gt;&lt;Name LocaleIsoCode="it"&gt;agosto&lt;/Name&gt;&lt;/Member&gt;&lt;Member Code="9" HasMetadata="false" HasChild="0"&gt;&lt;Name LocaleIsoCode="en"&gt;september&lt;/Name&gt;&lt;Name LocaleIsoCode="it"&gt;settembre&lt;/Name&gt;&lt;/Member&gt;&lt;Member Code="10" HasMetadata="false" HasChild="0"&gt;&lt;Name LocaleIsoCode="en"&gt;october&lt;/Name&gt;&lt;Name LocaleIsoCode="it"&gt;ottobre&lt;/Name&gt;&lt;/Member&gt;&lt;Member Code="11" HasMetadata="false" HasChild="0"&gt;&lt;Name LocaleIsoCode="en"&gt;november&lt;/Name&gt;&lt;Name LocaleIsoCode="it"&gt;novembre&lt;/Name&gt;&lt;/Member&gt;&lt;Member Code="12" HasMetadata="false" HasChild="0"&gt;&lt;Name LocaleIsoCode="en"&gt;december&lt;/Name&gt;&lt;Name LocaleIsoCode="it"&gt;dicembre&lt;/Name&gt;&lt;/Member&gt;&lt;Member Code="99" HasMetadata="false" HasChild="0" IsDisplayed="true"&gt;&lt;Name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Code="2010" HasMetadata="false"&gt;&lt;Name LocaleIsoCode="en"&gt;2010&lt;/Name&gt;&lt;Name LocaleIsoCode="it"&gt;2010&lt;/Name&gt;&lt;/Member&gt;&lt;Member Code="2011" HasMetadata="false"&gt;&lt;Name LocaleIsoCode="en"&gt;2011&lt;/Name&gt;&lt;Name LocaleIsoCode="it"&gt;2011&lt;/Name&gt;&lt;/Member&gt;&lt;Member Code="2012" HasMetadata="true"&gt;&lt;Name LocaleIsoCode="en"&gt;2012&lt;/Name&gt;&lt;Name LocaleIsoCode="it"&gt;2012&lt;/Name&gt;&lt;/Member&gt;&lt;Member Code="2013" HasMetadata="true"&gt;&lt;Name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LocaleIsoCode="it"&gt;2017&lt;/Name&gt;&lt;/Member&gt;&lt;Member Code="2018" HasMetadata="false"&gt;&lt;Name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 IsDisplayed="true"&gt;&lt;Name LocaleIsoCode="en"&gt;2020&lt;/Name&gt;&lt;Name LocaleIsoCode="it"&gt;2020&lt;/Name&gt;&lt;/Member&gt;&lt;/Dimension&gt;&lt;WBOSInformations&gt;&lt;TimeDimension WebTreeWasUsed="false"&gt;&lt;NumberOfPeriods Annual="11" Semesters="0" Quarters="0" Months="0" Weeks="0" Days="0" /&gt;&lt;/TimeDimension&gt;&lt;/WBOSInformations&gt;&lt;Tabulation Axis="horizontal"&gt;&lt;Dimension Code="INTERSEZIONE" CommonCode="INTERSEZIONE" /&gt;&lt;/Tabulation&gt;&lt;Tabulation Axis="vertical"&gt;&lt;Dimension Code="ITTER107" CommonCode="ITTER107" /&gt;&lt;/Tabulation&gt;&lt;Tabulation Axis="page"&gt;&lt;Dimension Code="TIPO_DATO22" CommonCode="TIPO_DATO22" /&gt;&lt;Dimension Code="LOCSTRADALE" CommonCode="LOCSTRADALE" /&gt;&lt;Dimension Code="ORA" CommonCode="ORA" /&gt;&lt;Dimension Code="GIORNOSETT" CommonCode="GIORNOSETT" /&gt;&lt;Dimension Code="MESE2" CommonCode="MESE2" /&gt;&lt;Dimension Code="NATURAINCIDENTE" CommonCode="NATURAINCIDENTE" /&gt;&lt;Dimension Code="SI_NO" CommonCode="SI_NO" /&gt;&lt;Dimension Code="TIME" CommonCode="TIME"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</si>
  <si>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Grafico 3.18: Incidenti stradali su strade urbane, per tipo di intersezione, in Abruzzo. Anno 2020</t>
  </si>
  <si>
    <t>rettilineo</t>
  </si>
  <si>
    <t>Dati estratti il 08 feb 2022 09:38 UTC (GMT) da I.Stat</t>
  </si>
  <si>
    <t>&lt;?xml version="1.0" encoding="utf-16"?&gt;&lt;WebTableParameter xmlns:xsd="http://www.w3.org/2001/XMLSchema" xmlns:xsi="http://www.w3.org/2001/XMLSchema-instance" xmlns="http://stats.oecd.org/OECDStatWS/2004/03/01/"&gt;&lt;DataTable Code="DCIS_INCIDENTISTR1" HasMetadata="true"&gt;&lt;Name LocaleIsoCode="en"&gt;Road  accidents with injuries&lt;/Name&gt;&lt;Name LocaleIsoCode="it"&gt;Incidenti  stradali con lesioni alle persone&lt;/Name&gt;&lt;Dimension Code="ITTER107" HasMetadata="false" CommonCode="ITTER107" Display="labels"&gt;&lt;Name LocaleIsoCode="en"&gt;Territory&lt;/Name&gt;&lt;Name LocaleIsoCode="it"&gt;Territorio&lt;/Name&gt;&lt;Member Code="ITF1" HasMetadata="false" HasOnlyUnitMetadata="false" HasChild="1"&gt;&lt;Name LocaleIsoCode="en"&gt;Abruzzo&lt;/Name&gt;&lt;Name LocaleIsoCode="it"&gt;Abruzzo&lt;/Name&gt;&lt;ChildMember Code="ITF11" HasMetadata="false" HasOnlyUnitMetadata="false" HasChild="0"&gt;&lt;Name LocaleIsoCode="en"&gt;L'Aquila&lt;/Name&gt;&lt;Name LocaleIsoCode="it"&gt;L'Aquila&lt;/Name&gt;&lt;/ChildMember&gt;&lt;ChildMember Code="ITF12" HasMetadata="false" HasOnlyUnitMetadata="false" HasChild="0"&gt;&lt;Name LocaleIsoCode="en"&gt;Teramo&lt;/Name&gt;&lt;Name LocaleIsoCode="it"&gt;Teramo&lt;/Name&gt;&lt;/ChildMember&gt;&lt;ChildMember Code="ITF13" HasMetadata="false" HasOnlyUnitMetadata="false" HasChild="0"&gt;&lt;Name LocaleIsoCode="en"&gt;Pescara&lt;/Name&gt;&lt;Name LocaleIsoCode="it"&gt;Pescara&lt;/Name&gt;&lt;/ChildMember&gt;&lt;ChildMember Code="ITF14" HasMetadata="false" HasOnlyUnitMetadata="false" HasChild="0"&gt;&lt;Name LocaleIsoCode="en"&gt;Chieti&lt;/Name&gt;&lt;Name LocaleIsoCode="it"&gt;Chieti&lt;/Name&gt;&lt;/ChildMember&gt;&lt;/Member&gt;&lt;/Dimension&gt;&lt;Dimension Code="TIPO_DATO22" HasMetadata="false" CommonCode="TIPO_DATO22" Display="labels"&gt;&lt;Name LocaleIsoCode="en"&gt;Data type&lt;/Name&gt;&lt;Name LocaleIsoCode="it"&gt;Tipo dato&lt;/Name&gt;&lt;Member Code="ROADACC" HasMetadata="false" HasChild="0"&gt;&lt;Name LocaleIsoCode="en"&gt;road accidents with injuries&lt;/Name&gt;&lt;Name LocaleIsoCode="it"&gt;incidenti stradali con lesioni alle persone&lt;/Name&gt;&lt;/Member&gt;&lt;/Dimension&gt;&lt;Dimension Code="LOCSTRADALE" HasMetadata="false" CommonCode="LOCSTRADALE" Display="labels"&gt;&lt;Name LocaleIsoCode="en"&gt;Localization of the accident&lt;/Name&gt;&lt;Name LocaleIsoCode="it"&gt;Localizzazione dell incidente&lt;/Name&gt;&lt;Member Code="1" HasMetadata="false" HasChild="0"&gt;&lt;Name LocaleIsoCode="en"&gt;urban road&lt;/Name&gt;&lt;Name LocaleIsoCode="it"&gt;strada urbana&lt;/Name&gt;&lt;/Member&gt;&lt;Member Code="2" HasMetadata="false" HasChild="0" IsDisplayed="true"&gt;&lt;Name LocaleIsoCode="en"&gt;motorway&lt;/Name&gt;&lt;Name LocaleIsoCode="it"&gt;autostrada&lt;/Name&gt;&lt;/Member&gt;&lt;Member Code="3" HasMetadata="false" HasChild="0"&gt;&lt;Name LocaleIsoCode="en"&gt;other roads&lt;/Name&gt;&lt;Name LocaleIsoCode="it"&gt;altra strada&lt;/Name&gt;&lt;/Member&gt;&lt;Member Code="9" HasMetadata="false" HasChild="0"&gt;&lt;Name LocaleIsoCode="en"&gt;total&lt;/Name&gt;&lt;Name LocaleIsoCode="it"&gt;totale&lt;/Name&gt;&lt;/Member&gt;&lt;/Dimension&gt;&lt;Dimension Code="INTERSEZIONE" HasMetadata="false" CommonCode="INTERSEZIONE" Display="labels"&gt;&lt;Name LocaleIsoCode="en"&gt;Intersection&lt;/Name&gt;&lt;Name LocaleIsoCode="it"&gt;Intersezione&lt;/Name&gt;&lt;Member Code="1" HasMetadata="false" HasChild="0"&gt;&lt;Name LocaleIsoCode="en"&gt;crossoroad&lt;/Name&gt;&lt;Name LocaleIsoCode="it"&gt;incrocio&lt;/Name&gt;&lt;/Member&gt;&lt;Member Code="2" HasMetadata="false" HasChild="0"&gt;&lt;Name LocaleIsoCode="en"&gt;traffic circle&lt;/Name&gt;&lt;Name LocaleIsoCode="it"&gt;rotatoria&lt;/Name&gt;&lt;/Member&gt;&lt;Member Code="3" HasMetadata="false" HasChild="0"&gt;&lt;Name LocaleIsoCode="en"&gt;level crossing&lt;/Name&gt;&lt;Name LocaleIsoCode="it"&gt;passaggio a livello&lt;/Name&gt;&lt;/Member&gt;&lt;Member Code="4" HasMetadata="false" HasChild="0"&gt;&lt;Name LocaleIsoCode="en"&gt;straight stretch&lt;/Name&gt;&lt;Name LocaleIsoCode="it"&gt;rettilineo &lt;/Name&gt;&lt;/Member&gt;&lt;Member Code="5" HasMetadata="false" HasChild="0"&gt;&lt;Name LocaleIsoCode="en"&gt;bend&lt;/Name&gt;&lt;Name LocaleIsoCode="it"&gt;curva&lt;/Name&gt;&lt;/Member&gt;&lt;Member Code="6" HasMetadata="false" HasChild="0"&gt;&lt;Name LocaleIsoCode="en"&gt;bump - slope - bottleneck&lt;/Name&gt;&lt;Name LocaleIsoCode="it"&gt;dosso - pendenza - strettoia&lt;/Name&gt;&lt;/Member&gt;&lt;Member Code="7" HasMetadata="false" HasChild="0"&gt;&lt;Name LocaleIsoCode="en"&gt;tunnel&lt;/Name&gt;&lt;Name LocaleIsoCode="it"&gt;galleria&lt;/Name&gt;&lt;/Member&gt;&lt;Member Code="9" HasMetadata="false" HasChild="0" IsDisplayed="true"&gt;&lt;Name LocaleIsoCode="en"&gt;total&lt;/Name&gt;&lt;Name LocaleIsoCode="it"&gt;totale&lt;/Name&gt;&lt;/Member&gt;&lt;/Dimension&gt;&lt;Dimension Code="NATURAINCIDENTE" HasMetadata="false" CommonCode="NATURAINCIDENTE" Display="labels"&gt;&lt;Name LocaleIsoCode="en"&gt;Road accident type&lt;/Name&gt;&lt;Name LocaleIsoCode="it"&gt;Natura dell incidente&lt;/Name&gt;&lt;Member Code="1" HasMetadata="false" HasChild="0"&gt;&lt;Name LocaleIsoCode="en"&gt;accidents between vehicles&lt;/Name&gt;&lt;Name LocaleIsoCode="it"&gt;incidente tra veicoli&lt;/Name&gt;&lt;/Member&gt;&lt;Member Code="2" HasMetadata="false" HasChild="0"&gt;&lt;Name LocaleIsoCode="en"&gt;vehicle-pedestrian accident&lt;/Name&gt;&lt;Name LocaleIsoCode="it"&gt;incidente tra veicolo e pedone&lt;/Name&gt;&lt;/Member&gt;&lt;Member Code="3" HasMetadata="false" HasChild="0"&gt;&lt;Name LocaleIsoCode="en"&gt;accidents involving a single vehicle&lt;/Name&gt;&lt;Name LocaleIsoCode="it"&gt;incidente a veicolo isolato&lt;/Name&gt;&lt;/Member&gt;&lt;Member Code="9" HasMetadata="false" HasChild="0" IsDisplayed="true"&gt;&lt;Name LocaleIsoCode="en"&gt;total&lt;/Name&gt;&lt;Name LocaleIsoCode="it"&gt;totale&lt;/Name&gt;&lt;/Member&gt;&lt;/Dimension&gt;&lt;Dimension Code="SI_NO" HasMetadata="false" CommonCode="SI_NO" Display="labels"&gt;&lt;Name LocaleIsoCode="en"&gt;Deadly accident&lt;/Name&gt;&lt;Name LocaleIsoCode="it"&gt;Incidente mortale&lt;/Name&gt;&lt;Member Code="0" HasMetadata="false" HasChild="0"&gt;&lt;Name LocaleIsoCode="en"&gt;no&lt;/Name&gt;&lt;Name LocaleIsoCode="it"&gt;no&lt;/Name&gt;&lt;/Member&gt;&lt;Member Code="1" HasMetadata="false" HasChild="0"&gt;&lt;Name LocaleIsoCode="en"&gt;yes&lt;/Name&gt;&lt;Name LocaleIsoCode="it"&gt;si&lt;/Name&gt;&lt;/Member&gt;&lt;Member Code="9" HasMetadata="false" HasChild="0" IsDisplayed="true"&gt;&lt;Name LocaleIsoCode="en"&gt;total&lt;/Name&gt;&lt;Name LocaleIsoCode="it"&gt;totale&lt;/Name&gt;&lt;/Member&gt;&lt;/Dimension&gt;&lt;Dimension Code="ORA" HasMetadata="false" CommonCode="ORA" Display="labels"&gt;&lt;Name LocaleIsoCode="en"&gt;Road accident hour &lt;/Name&gt;&lt;Name LocaleIsoCode="it"&gt;Ora incidente stradale&lt;/Name&gt;&lt;Member Code="1" HasMetadata="true" HasOnlyUnitMetadata="false" HasChild="0"&gt;&lt;Name LocaleIsoCode="en"&gt;1° hour&lt;/Name&gt;&lt;Name LocaleIsoCode="it"&gt;1° ora&lt;/Name&gt;&lt;/Member&gt;&lt;Member Code="2" HasMetadata="true" HasOnlyUnitMetadata="false" HasChild="0"&gt;&lt;Name LocaleIsoCode="en"&gt;2° hour&lt;/Name&gt;&lt;Name LocaleIsoCode="it"&gt;2° ora&lt;/Name&gt;&lt;/Member&gt;&lt;Member Code="3" HasMetadata="true" HasOnlyUnitMetadata="false" HasChild="0"&gt;&lt;Name LocaleIsoCode="en"&gt;3° hour&lt;/Name&gt;&lt;Name LocaleIsoCode="it"&gt;3° ora&lt;/Name&gt;&lt;/Member&gt;&lt;Member Code="4" HasMetadata="true" HasOnlyUnitMetadata="false" HasChild="0"&gt;&lt;Name LocaleIsoCode="en"&gt;4° hour&lt;/Name&gt;&lt;Name LocaleIsoCode="it"&gt;4° ora&lt;/Name&gt;&lt;/Member&gt;&lt;Member Code="5" HasMetadata="true" HasOnlyUnitMetadata="false" HasChild="0"&gt;&lt;Name LocaleIsoCode="en"&gt;5° hour&lt;/Name&gt;&lt;Name LocaleIsoCode="it"&gt;5° ora&lt;/Name&gt;&lt;/Member&gt;&lt;Member Code="6" HasMetadata="true" HasOnlyUnitMetadata="false" HasChild="0"&gt;&lt;Name LocaleIsoCode="en"&gt;6° hour&lt;/Name&gt;&lt;Name LocaleIsoCode="it"&gt;6° ora&lt;/Name&gt;&lt;/Member&gt;&lt;Member Code="7" HasMetadata="true" HasOnlyUnitMetadata="false" HasChild="0"&gt;&lt;Name LocaleIsoCode="en"&gt;7° hour&lt;/Name&gt;&lt;Name LocaleIsoCode="it"&gt;7° ora&lt;/Name&gt;&lt;/Member&gt;&lt;Member Code="8" HasMetadata="true" HasOnlyUnitMetadata="false" HasChild="0"&gt;&lt;Name LocaleIsoCode="en"&gt;8° hour&lt;/Name&gt;&lt;Name LocaleIsoCode="it"&gt;8° ora&lt;/Name&gt;&lt;/Member&gt;&lt;Member Code="9" HasMetadata="true" HasOnlyUnitMetadata="false" HasChild="0"&gt;&lt;Name LocaleIsoCode="en"&gt;9° hour&lt;/Name&gt;&lt;Name LocaleIsoCode="it"&gt;9° ora&lt;/Name&gt;&lt;/Member&gt;&lt;Member Code="10" HasMetadata="true" HasOnlyUnitMetadata="false" HasChild="0"&gt;&lt;Name LocaleIsoCode="en"&gt;10° hour&lt;/Name&gt;&lt;Name LocaleIsoCode="it"&gt;10° ora&lt;/Name&gt;&lt;/Member&gt;&lt;Member Code="11" HasMetadata="true" HasOnlyUnitMetadata="false" HasChild="0"&gt;&lt;Name LocaleIsoCode="en"&gt;11° hour&lt;/Name&gt;&lt;Name LocaleIsoCode="it"&gt;11° ora&lt;/Name&gt;&lt;/Member&gt;&lt;Member Code="12" HasMetadata="true" HasOnlyUnitMetadata="false" HasChild="0"&gt;&lt;Name LocaleIsoCode="en"&gt;12° hour&lt;/Name&gt;&lt;Name LocaleIsoCode="it"&gt;12° ora&lt;/Name&gt;&lt;/Member&gt;&lt;Member Code="13" HasMetadata="true" HasOnlyUnitMetadata="false" HasChild="0"&gt;&lt;Name LocaleIsoCode="en"&gt;13° hour&lt;/Name&gt;&lt;Name LocaleIsoCode="it"&gt;13° ora&lt;/Name&gt;&lt;/Member&gt;&lt;Member Code="14" HasMetadata="true" HasOnlyUnitMetadata="false" HasChild="0"&gt;&lt;Name LocaleIsoCode="en"&gt;14° hour&lt;/Name&gt;&lt;Name LocaleIsoCode="it"&gt;14° ora&lt;/Name&gt;&lt;/Member&gt;&lt;Member Code="15" HasMetadata="true" HasOnlyUnitMetadata="false" HasChild="0"&gt;&lt;Name LocaleIsoCode="en"&gt;15° hour&lt;/Name&gt;&lt;Name LocaleIsoCode="it"&gt;15° ora&lt;/Name&gt;&lt;/Member&gt;&lt;Member Code="16" HasMetadata="true" HasOnlyUnitMetadata="false" HasChild="0"&gt;&lt;Name LocaleIsoCode="en"&gt;16° hour&lt;/Name&gt;&lt;Name LocaleIsoCode="it"&gt;16° ora&lt;/Name&gt;&lt;/Member&gt;&lt;Member Code="17" HasMetadata="true" HasOnlyUnitMetadata="false" HasChild="0"&gt;&lt;Name LocaleIsoCode="en"&gt;17° hour&lt;/Name&gt;&lt;Name LocaleIsoCode="it"&gt;17° ora&lt;/Name&gt;&lt;/Member&gt;&lt;Member Code="18" HasMetadata="true" HasOnlyUnitMetadata="false" HasChild="0"&gt;&lt;Name LocaleIsoCode="en"&gt;18° hour&lt;/Name&gt;&lt;Name LocaleIsoCode="it"&gt;18° ora&lt;/Name&gt;&lt;/Member&gt;&lt;Member Code="19" HasMetadata="true" HasOnlyUnitMetadata="false" HasChild="0"&gt;&lt;Name LocaleIsoCode="en"&gt;19° hour&lt;/Name&gt;&lt;Name LocaleIsoCode="it"&gt;19° ora&lt;/Name&gt;&lt;/Member&gt;&lt;Member Code="20" HasMetadata="true" HasOnlyUnitMetadata="false" HasChild="0"&gt;&lt;Name LocaleIsoCode="en"&gt;20° hour&lt;/Name&gt;&lt;Name LocaleIsoCode="it"&gt;20° ora&lt;/Name&gt;&lt;/Member&gt;&lt;Member Code="21" HasMetadata="true" HasOnlyUnitMetadata="false" HasChild="0"&gt;&lt;Name LocaleIsoCode="en"&gt;21° hour&lt;/Name&gt;&lt;Name LocaleIsoCode="it"&gt;21° ora&lt;/Name&gt;&lt;/Member&gt;&lt;Member Code="22" HasMetadata="true" HasOnlyUnitMetadata="false" HasChild="0"&gt;&lt;Name LocaleIsoCode="en"&gt;22° hour&lt;/Name&gt;&lt;Name LocaleIsoCode="it"&gt;22° ora&lt;/Name&gt;&lt;/Member&gt;&lt;Member Code="23" HasMetadata="true" HasOnlyUnitMetadata="false" HasChild="0"&gt;&lt;Name LocaleIsoCode="en"&gt;23° hour&lt;/Name&gt;&lt;Name LocaleIsoCode="it"&gt;23° ora&lt;/Name&gt;&lt;/Member&gt;&lt;Member Code="24" HasMetadata="true" HasOnlyUnitMetadata="false" HasChild="0"&gt;&lt;Name LocaleIsoCode="en"&gt;24° hour&lt;/Name&gt;&lt;Name LocaleIsoCode="it"&gt;24° ora&lt;/Name&gt;&lt;/Member&gt;&lt;Member Code="25" HasMetadata="true" HasOnlyUnitMetadata="false" HasChild="0"&gt;&lt;Name LocaleIsoCode="en"&gt;unknown hour&lt;/Name&gt;&lt;Name LocaleIsoCode="it"&gt;ora imprecisata&lt;/Name&gt;&lt;/Member&gt;&lt;Member Code="99" HasMetadata="true" HasOnlyUnitMetadata="false" HasChild="0" IsDisplayed="true"&gt;&lt;Name LocaleIsoCode="en"&gt;total&lt;/Name&gt;&lt;Name LocaleIsoCode="it"&gt;totale&lt;/Name&gt;&lt;/Member&gt;&lt;/Dimension&gt;&lt;Dimension Code="GIORNOSETT" HasMetadata="false" CommonCode="GIORNOSETT" Display="labels"&gt;&lt;Name LocaleIsoCode="en"&gt;Week day&lt;/Name&gt;&lt;Name LocaleIsoCode="it"&gt;Giorno della settimana&lt;/Name&gt;&lt;Member Code="1" HasMetadata="false" HasChild="0"&gt;&lt;Name LocaleIsoCode="en"&gt;sunday&lt;/Name&gt;&lt;Name LocaleIsoCode="it"&gt;domenica&lt;/Name&gt;&lt;/Member&gt;&lt;Member Code="2" HasMetadata="false" HasChild="0"&gt;&lt;Name LocaleIsoCode="en"&gt;monday&lt;/Name&gt;&lt;Name LocaleIsoCode="it"&gt;lunedì&lt;/Name&gt;&lt;/Member&gt;&lt;Member Code="3" HasMetadata="false" HasChild="0"&gt;&lt;Name LocaleIsoCode="en"&gt;tuesday&lt;/Name&gt;&lt;Name LocaleIsoCode="it"&gt;martedì&lt;/Name&gt;&lt;/Member&gt;&lt;Member Code="4" HasMetadata="false" HasChild="0"&gt;&lt;Name LocaleIsoCode="en"&gt;wednesday&lt;/Name&gt;&lt;Name LocaleIsoCode="it"&gt;mercoledì&lt;/Name&gt;&lt;/Member&gt;&lt;Member Code="5" HasMetadata="false" HasChild="0"&gt;&lt;Name LocaleIsoCode="en"&gt;thursday&lt;/Name&gt;&lt;Name LocaleIsoCode="it"&gt;giovedì&lt;/Name&gt;&lt;/Member&gt;&lt;Member Code="6" HasMetadata="false" HasChild="0"&gt;&lt;Name LocaleIsoCode="en"&gt;friday&lt;/Name&gt;&lt;Name LocaleIsoCode="it"&gt;venerdì&lt;/Name&gt;&lt;/Member&gt;&lt;Member Code="7" HasMetadata="false" HasChild="0"&gt;&lt;Name LocaleIsoCode="en"&gt;saturday&lt;/Name&gt;&lt;Name LocaleIsoCode="it"&gt;sabato&lt;/Name&gt;&lt;/Member&gt;&lt;Member Code="9" HasMetadata="false" HasChild="0" IsDisplayed="true"&gt;&lt;Name LocaleIsoCode="en"&gt;total&lt;/Name&gt;&lt;Name LocaleIsoCode="it"&gt;totale&lt;/Name&gt;&lt;/Member&gt;&lt;/Dimension&gt;&lt;Dimension Code="MESE2" HasMetadata="false" CommonCode="MESE2" Display="labels"&gt;&lt;Name LocaleIsoCode="en"&gt;Month&lt;/Name&gt;&lt;Name LocaleIsoCode="it"&gt;Mese&lt;/Name&gt;&lt;Member Code="1" HasMetadata="false" HasChild="0"&gt;&lt;Name LocaleIsoCode="en"&gt;january&lt;/Name&gt;&lt;Name LocaleIsoCode="it"&gt;gennaio&lt;/Name&gt;&lt;/Member&gt;&lt;Member Code="2" HasMetadata="false" HasChild="0"&gt;&lt;Name LocaleIsoCode="en"&gt;february&lt;/Name&gt;&lt;Name LocaleIsoCode="it"&gt;febbraio&lt;/Name&gt;&lt;/Member&gt;&lt;Member Code="3" HasMetadata="false" HasChild="0"&gt;&lt;Name LocaleIsoCode="en"&gt;march&lt;/Name&gt;&lt;Name LocaleIsoCode="it"&gt;marzo&lt;/Name&gt;&lt;/Member&gt;&lt;Member Code="4" HasMetadata="false" HasChild="0"&gt;&lt;Name LocaleIsoCode="en"&gt;april&lt;/Name&gt;&lt;Name LocaleIsoCode="it"&gt;aprile&lt;/Name&gt;&lt;/Member&gt;&lt;Member Code="5" HasMetadata="false" HasChild="0"&gt;&lt;Name LocaleIsoCode="en"&gt;may&lt;/Name&gt;&lt;Name LocaleIsoCode="it"&gt;maggio&lt;/Name&gt;&lt;/Member&gt;&lt;Member Code="6" HasMetadata="false" HasChild="0"&gt;&lt;Name LocaleIsoCode="en"&gt;june&lt;/Name&gt;&lt;Name LocaleIsoCode="it"&gt;giugno&lt;/Name&gt;&lt;/Member&gt;&lt;Member Code="7" HasMetadata="false" HasChild="0"&gt;&lt;Name LocaleIsoCode="en"&gt;july&lt;/Name&gt;&lt;Name LocaleIsoCode="it"&gt;luglio&lt;/Name&gt;&lt;/Member&gt;&lt;Member Code="8" HasMetadata="false" HasChild="0"&gt;&lt;Name LocaleIsoCode="en"&gt;august&lt;/Name&gt;&lt;Name LocaleIsoCode="it"&gt;agosto&lt;/Name&gt;&lt;/Member&gt;&lt;Member Code="9" HasMetadata="false" HasChild="0"&gt;&lt;Name LocaleIsoCode="en"&gt;september&lt;/Name&gt;&lt;Name LocaleIsoCode="it"&gt;settembre&lt;/Name&gt;&lt;/Member&gt;&lt;Member Code="10" HasMetadata="false" HasChild="0"&gt;&lt;Name LocaleIsoCode="en"&gt;october&lt;/Name&gt;&lt;Name LocaleIsoCode="it"&gt;ottobre&lt;/Name&gt;&lt;/Member&gt;&lt;Member Code="11" HasMetadata="false" HasChild="0"&gt;&lt;Name LocaleIsoCode="en"&gt;november&lt;/Name&gt;&lt;Name LocaleIsoCode="it"&gt;novembre&lt;/Name&gt;&lt;/Member&gt;&lt;Member Code="12" HasMetadata="false" HasChild="0"&gt;&lt;Name LocaleIsoCode="en"&gt;december&lt;/Name&gt;&lt;Name LocaleIsoCode="it"&gt;dicembre&lt;/Name&gt;&lt;/Member&gt;&lt;Member Code="99" HasMetadata="false" HasChild="0" IsDisplayed="true"&gt;&lt;Name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Code="2010" HasMetadata="false"&gt;&lt;Name LocaleIsoCode="en"&gt;2010&lt;/Name&gt;&lt;Name LocaleIsoCode="it"&gt;2010&lt;/Name&gt;&lt;/Member&gt;&lt;Member Code="2011" HasMetadata="false"&gt;&lt;Name LocaleIsoCode="en"&gt;2011&lt;/Name&gt;&lt;Name LocaleIsoCode="it"&gt;2011&lt;/Name&gt;&lt;/Member&gt;&lt;Member Code="2012" HasMetadata="true"&gt;&lt;Name LocaleIsoCode="en"&gt;2012&lt;/Name&gt;&lt;Name LocaleIsoCode="it"&gt;2012&lt;/Name&gt;&lt;/Member&gt;&lt;Member Code="2013" HasMetadata="true"&gt;&lt;Name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LocaleIsoCode="it"&gt;2017&lt;/Name&gt;&lt;/Member&gt;&lt;Member Code="2018" HasMetadata="false"&gt;&lt;Name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 IsDisplayed="true"&gt;&lt;Name LocaleIsoCode="en"&gt;2020&lt;/Name&gt;&lt;Name LocaleIsoCode="it"&gt;2020&lt;/Name&gt;&lt;/Member&gt;&lt;/Dimension&gt;&lt;WBOSInformations&gt;&lt;TimeDimension WebTreeWasUsed="false"&gt;&lt;NumberOfPeriods Annual="11" Semesters="0" Quarters="0" Months="0" Weeks="0" Days="0" /&gt;&lt;/TimeDimension&gt;&lt;/WBOSInformations&gt;&lt;Tabulation Axis="horizontal"&gt;&lt;Dimension Code="INTERSEZIONE" CommonCode="INTERSEZIONE" /&gt;&lt;/Tabulation&gt;&lt;Tabulation Axis="vertical"&gt;&lt;Dimension Code="ITTER107" CommonCode="ITTER107" /&gt;&lt;/Tabulation&gt;&lt;Tabulation Axis="page"&gt;&lt;Dimension Code="TIPO_DATO22" CommonCode="TIPO_DATO22" /&gt;&lt;Dimension Code="LOCSTRADALE" CommonCode="LOCSTRADALE" /&gt;&lt;Dimension Code="ORA" CommonCode="ORA" /&gt;&lt;Dimension Code="GIORNOSETT" CommonCode="GIORNOSETT" /&gt;&lt;Dimension Code="MESE2" CommonCode="MESE2" /&gt;&lt;Dimension Code="NATURAINCIDENTE" CommonCode="NATURAINCIDENTE" /&gt;&lt;Dimension Code="SI_NO" CommonCode="SI_NO" /&gt;&lt;Dimension Code="TIME" CommonCode="TIME"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</si>
  <si>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Grafico 3.19: Incidenti stradali su autostrade, per tipo di intersezione, in Abruzzo. Anno 2020</t>
  </si>
  <si>
    <t>Dati estratti il 08 feb 2022 10:07 UTC (GMT) da I.Stat</t>
  </si>
  <si>
    <t>Grafico 3.20: Incidenti stradali su strade extraurbane, per tipo di intersezione, in Abruzzo. Anno 2020</t>
  </si>
  <si>
    <t>Dati estratti il 08 feb 2022 10:19 UTC (GMT) da I.Stat</t>
  </si>
  <si>
    <t>&lt;?xml version="1.0" encoding="utf-16"?&gt;&lt;WebTableParameter xmlns:xsd="http://www.w3.org/2001/XMLSchema" xmlns:xsi="http://www.w3.org/2001/XMLSchema-instance" xmlns="http://stats.oecd.org/OECDStatWS/2004/03/01/"&gt;&lt;DataTable Code="DCIS_INCIDENTISTR1" HasMetadata="true"&gt;&lt;Name LocaleIsoCode="en"&gt;Road  accidents with injuries&lt;/Name&gt;&lt;Name LocaleIsoCode="it"&gt;Incidenti  stradali con lesioni alle persone&lt;/Name&gt;&lt;Dimension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HasChild="1" IsDisplayed="true"&gt;&lt;Name LocaleIsoCode="en"&gt;Abruzzo&lt;/Name&gt;&lt;Name LocaleIsoCode="it"&gt;Abruzzo&lt;/Name&gt;&lt;ChildMember Code="ITF11" HasMetadata="false" HasOnlyUnitMetadata="false" HasChild="0"&gt;&lt;Name LocaleIsoCode="en"&gt;L'Aquila&lt;/Name&gt;&lt;Name LocaleIsoCode="it"&gt;L'Aquila&lt;/Name&gt;&lt;/ChildMember&gt;&lt;ChildMember Code="ITF12" HasMetadata="false" HasOnlyUnitMetadata="false" HasChild="0"&gt;&lt;Name LocaleIsoCode="en"&gt;Teramo&lt;/Name&gt;&lt;Name LocaleIsoCode="it"&gt;Teramo&lt;/Name&gt;&lt;/ChildMember&gt;&lt;ChildMember Code="ITF13" HasMetadata="false" HasOnlyUnitMetadata="false" HasChild="0"&gt;&lt;Name LocaleIsoCode="en"&gt;Pescara&lt;/Name&gt;&lt;Name LocaleIsoCode="it"&gt;Pescara&lt;/Name&gt;&lt;/ChildMember&gt;&lt;ChildMember Code="ITF14" HasMetadata="false" HasOnlyUnitMetadata="false" HasChild="0"&gt;&lt;Name LocaleIsoCode="en"&gt;Chieti&lt;/Name&gt;&lt;Name LocaleIsoCode="it"&gt;Chieti&lt;/Name&gt;&lt;/ChildMember&gt;&lt;/ChildMember&gt;&lt;ChildMember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LocaleIsoCode="it"&gt;Sardegna&lt;/Name&gt;&lt;/ChildMember&gt;&lt;/Member&gt;&lt;/Dimension&gt;&lt;Dimension Code="TIPO_DATO22" HasMetadata="false" CommonCode="TIPO_DATO22" Display="labels"&gt;&lt;Name LocaleIsoCode="en"&gt;Data type&lt;/Name&gt;&lt;Name LocaleIsoCode="it"&gt;Tipo dato&lt;/Name&gt;&lt;Member Code="ROADACC" HasMetadata="false" HasChild="0"&gt;&lt;Name LocaleIsoCode="en"&gt;road accidents with injuries&lt;/Name&gt;&lt;Name LocaleIsoCode="it"&gt;incidenti stradali con lesioni alle persone&lt;/Name&gt;&lt;/Member&gt;&lt;/Dimension&gt;&lt;Dimension Code="LOCSTRADALE" HasMetadata="false" CommonCode="LOCSTRADALE" Display="labels"&gt;&lt;Name LocaleIsoCode="en"&gt;Localization of the accident&lt;/Name&gt;&lt;Name LocaleIsoCode="it"&gt;Localizzazione dell incidente&lt;/Name&gt;&lt;Member Code="1" HasMetadata="false" HasChild="0"&gt;&lt;Name LocaleIsoCode="en"&gt;urban road&lt;/Name&gt;&lt;Name LocaleIsoCode="it"&gt;strada urbana&lt;/Name&gt;&lt;/Member&gt;&lt;Member Code="2" HasMetadata="false" HasChild="0"&gt;&lt;Name LocaleIsoCode="en"&gt;motorway&lt;/Name&gt;&lt;Name LocaleIsoCode="it"&gt;autostrada&lt;/Name&gt;&lt;/Member&gt;&lt;Member Code="3" HasMetadata="false" HasChild="0"&gt;&lt;Name LocaleIsoCode="en"&gt;other roads&lt;/Name&gt;&lt;Name LocaleIsoCode="it"&gt;altra strada&lt;/Name&gt;&lt;/Member&gt;&lt;Member Code="9" HasMetadata="false" HasChild="0" IsDisplayed="true"&gt;&lt;Name LocaleIsoCode="en"&gt;total&lt;/Name&gt;&lt;Name LocaleIsoCode="it"&gt;totale&lt;/Name&gt;&lt;/Member&gt;&lt;/Dimension&gt;&lt;Dimension Code="INTERSEZIONE" HasMetadata="false" CommonCode="INTERSEZIONE" Display="labels"&gt;&lt;Name LocaleIsoCode="en"&gt;Intersection&lt;/Name&gt;&lt;Name LocaleIsoCode="it"&gt;Intersezione&lt;/Name&gt;&lt;Member Code="1" HasMetadata="false" HasChild="0"&gt;&lt;Name LocaleIsoCode="en"&gt;crossoroad&lt;/Name&gt;&lt;Name LocaleIsoCode="it"&gt;incrocio&lt;/Name&gt;&lt;/Member&gt;&lt;Member Code="2" HasMetadata="false" HasChild="0"&gt;&lt;Name LocaleIsoCode="en"&gt;traffic circle&lt;/Name&gt;&lt;Name LocaleIsoCode="it"&gt;rotatoria&lt;/Name&gt;&lt;/Member&gt;&lt;Member Code="3" HasMetadata="false" HasChild="0"&gt;&lt;Name LocaleIsoCode="en"&gt;level crossing&lt;/Name&gt;&lt;Name LocaleIsoCode="it"&gt;passaggio a livello&lt;/Name&gt;&lt;/Member&gt;&lt;Member Code="4" HasMetadata="false" HasChild="0"&gt;&lt;Name LocaleIsoCode="en"&gt;straight stretch&lt;/Name&gt;&lt;Name LocaleIsoCode="it"&gt;rettilineo &lt;/Name&gt;&lt;/Member&gt;&lt;Member Code="5" HasMetadata="false" HasChild="0"&gt;&lt;Name LocaleIsoCode="en"&gt;bend&lt;/Name&gt;&lt;Name LocaleIsoCode="it"&gt;curva&lt;/Name&gt;&lt;/Member&gt;&lt;Member Code="6" HasMetadata="false" HasChild="0"&gt;&lt;Name LocaleIsoCode="en"&gt;bump - slope - bottleneck&lt;/Name&gt;&lt;Name LocaleIsoCode="it"&gt;dosso - pendenza - strettoia&lt;/Name&gt;&lt;/Member&gt;&lt;Member Code="7" HasMetadata="false" HasChild="0"&gt;&lt;Name LocaleIsoCode="en"&gt;tunnel&lt;/Name&gt;&lt;Name LocaleIsoCode="it"&gt;galleria&lt;/Name&gt;&lt;/Member&gt;&lt;Member Code="9" HasMetadata="false" HasChild="0" IsDisplayed="true"&gt;&lt;Name LocaleIsoCode="en"&gt;total&lt;/Name&gt;&lt;Name LocaleIsoCode="it"&gt;totale&lt;/Name&gt;&lt;/Member&gt;&lt;/Dimension&gt;&lt;Dimension Code="NATURAINCIDENTE" HasMetadata="false" CommonCode="NATURAINCIDENTE" Display="labels"&gt;&lt;Name LocaleIsoCode="en"&gt;Road accident type&lt;/Name&gt;&lt;Name LocaleIsoCode="it"&gt;Natura dell incidente&lt;/Name&gt;&lt;Member Code="1" HasMetadata="false" HasChild="0"&gt;&lt;Name LocaleIsoCode="en"&gt;accidents between vehicles&lt;/Name&gt;&lt;Name LocaleIsoCode="it"&gt;incidente tra veicoli&lt;/Name&gt;&lt;/Member&gt;&lt;Member Code="2" HasMetadata="false" HasChild="0"&gt;&lt;Name LocaleIsoCode="en"&gt;vehicle-pedestrian accident&lt;/Name&gt;&lt;Name LocaleIsoCode="it"&gt;incidente tra veicolo e pedone&lt;/Name&gt;&lt;/Member&gt;&lt;Member Code="3" HasMetadata="false" HasChild="0"&gt;&lt;Name LocaleIsoCode="en"&gt;accidents involving a single vehicle&lt;/Name&gt;&lt;Name LocaleIsoCode="it"&gt;incidente a veicolo isolato&lt;/Name&gt;&lt;/Member&gt;&lt;Member Code="9" HasMetadata="false" HasChild="0" IsDisplayed="true"&gt;&lt;Name LocaleIsoCode="en"&gt;total&lt;/Name&gt;&lt;Name LocaleIsoCode="it"&gt;totale&lt;/Name&gt;&lt;/Member&gt;&lt;/Dimension&gt;&lt;Dimension Code="SI_NO" HasMetadata="false" CommonCode="SI_NO" Display="labels"&gt;&lt;Name LocaleIsoCode="en"&gt;Deadly accident&lt;/Name&gt;&lt;Name LocaleIsoCode="it"&gt;Incidente mortale&lt;/Name&gt;&lt;Member Code="0" HasMetadata="false" HasChild="0"&gt;&lt;Name LocaleIsoCode="en"&gt;no&lt;/Name&gt;&lt;Name LocaleIsoCode="it"&gt;no&lt;/Name&gt;&lt;/Member&gt;&lt;Member Code="1" HasMetadata="false" HasChild="0"&gt;&lt;Name LocaleIsoCode="en"&gt;yes&lt;/Name&gt;&lt;Name LocaleIsoCode="it"&gt;si&lt;/Name&gt;&lt;/Member&gt;&lt;Member Code="9" HasMetadata="false" HasChild="0" IsDisplayed="true"&gt;&lt;Name LocaleIsoCode="en"&gt;total&lt;/Name&gt;&lt;Name LocaleIsoCode="it"&gt;totale&lt;/Name&gt;&lt;/Member&gt;&lt;/Dimension&gt;&lt;Dimension Code="ORA" HasMetadata="false" CommonCode="ORA" Display="labels"&gt;&lt;Name LocaleIsoCode="en"&gt;Road accident hour &lt;/Name&gt;&lt;Name LocaleIsoCode="it"&gt;Ora incidente stradale&lt;/Name&gt;&lt;Member Code="1" HasMetadata="true" HasOnlyUnitMetadata="false" HasChild="0"&gt;&lt;Name LocaleIsoCode="en"&gt;1° hour&lt;/Name&gt;&lt;Name LocaleIsoCode="it"&gt;1° ora&lt;/Name&gt;&lt;/Member&gt;&lt;Member Code="2" HasMetadata="true" HasOnlyUnitMetadata="false" HasChild="0"&gt;&lt;Name LocaleIsoCode="en"&gt;2° hour&lt;/Name&gt;&lt;Name LocaleIsoCode="it"&gt;2° ora&lt;/Name&gt;&lt;/Member&gt;&lt;Member Code="3" HasMetadata="true" HasOnlyUnitMetadata="false" HasChild="0"&gt;&lt;Name LocaleIsoCode="en"&gt;3° hour&lt;/Name&gt;&lt;Name LocaleIsoCode="it"&gt;3° ora&lt;/Name&gt;&lt;/Member&gt;&lt;Member Code="4" HasMetadata="true" HasOnlyUnitMetadata="false" HasChild="0"&gt;&lt;Name LocaleIsoCode="en"&gt;4° hour&lt;/Name&gt;&lt;Name LocaleIsoCode="it"&gt;4° ora&lt;/Name&gt;&lt;/Member&gt;&lt;Member Code="5" HasMetadata="true" HasOnlyUnitMetadata="false" HasChild="0"&gt;&lt;Name LocaleIsoCode="en"&gt;5° hour&lt;/Name&gt;&lt;Name LocaleIsoCode="it"&gt;5° ora&lt;/Name&gt;&lt;/Member&gt;&lt;Member Code="6" HasMetadata="true" HasOnlyUnitMetadata="false" HasChild="0"&gt;&lt;Name LocaleIsoCode="en"&gt;6° hour&lt;/Name&gt;&lt;Name LocaleIsoCode="it"&gt;6° ora&lt;/Name&gt;&lt;/Member&gt;&lt;Member Code="7" HasMetadata="true" HasOnlyUnitMetadata="false" HasChild="0"&gt;&lt;Name LocaleIsoCode="en"&gt;7° hour&lt;/Name&gt;&lt;Name LocaleIsoCode="it"&gt;7° ora&lt;/Name&gt;&lt;/Member&gt;&lt;Member Code="8" HasMetadata="true" HasOnlyUnitMetadata="false" HasChild="0"&gt;&lt;Name LocaleIsoCode="en"&gt;8° hour&lt;/Name&gt;&lt;Name LocaleIsoCode="it"&gt;8° ora&lt;/Name&gt;&lt;/Member&gt;&lt;Member Code="9" HasMetadata="true" HasOnlyUnitMetadata="false" HasChild="0"&gt;&lt;Name LocaleIsoCode="en"&gt;9° hour&lt;/Name&gt;&lt;Name LocaleIsoCode="it"&gt;9° ora&lt;/Name&gt;&lt;/Member&gt;&lt;Member Code="10" HasMetadata="true" HasOnlyUnitMetadata="false" HasChild="0"&gt;&lt;Name LocaleIsoCode="en"&gt;10° hour&lt;/Name&gt;&lt;Name LocaleIsoCode="it"&gt;10° ora&lt;/Name&gt;&lt;/Member&gt;&lt;Member Code="11" HasMetadata="true" HasOnlyUnitMetadata="false" HasChild="0"&gt;&lt;Name LocaleIsoCode="en"&gt;11° hour&lt;/Name&gt;&lt;Name LocaleIsoCode="it"&gt;11° ora&lt;/Name&gt;&lt;/Member&gt;&lt;Member Code="12" HasMetadata="true" HasOnlyUnitMetadata="false" HasChild="0"&gt;&lt;Name LocaleIsoCode="en"&gt;12° hour&lt;/Name&gt;&lt;Name LocaleIsoCode="it"&gt;12° ora&lt;/Name&gt;&lt;/Member&gt;&lt;Member Code="13" HasMetadata="true" HasOnlyUnitMetadata="false" HasChild="0"&gt;&lt;Name LocaleIsoCode="en"&gt;13° hour&lt;/Name&gt;&lt;Name LocaleIsoCode="it"&gt;13° ora&lt;/Name&gt;&lt;/Member&gt;&lt;Member Code="14" HasMetadata="true" HasOnlyUnitMetadata="false" HasChild="0"&gt;&lt;Name LocaleIsoCode="en"&gt;14° hour&lt;/Name&gt;&lt;Name LocaleIsoCode="it"&gt;14° ora&lt;/Name&gt;&lt;/Member&gt;&lt;Member Code="15" HasMetadata="true" HasOnlyUnitMetadata="false" HasChild="0"&gt;&lt;Name LocaleIsoCode="en"&gt;15° hour&lt;/Name&gt;&lt;Name LocaleIsoCode="it"&gt;15° ora&lt;/Name&gt;&lt;/Member&gt;&lt;Member Code="16" HasMetadata="true" HasOnlyUnitMetadata="false" HasChild="0"&gt;&lt;Name LocaleIsoCode="en"&gt;16° hour&lt;/Name&gt;&lt;Name LocaleIsoCode="it"&gt;16° ora&lt;/Name&gt;&lt;/Member&gt;&lt;Member Code="17" HasMetadata="true" HasOnlyUnitMetadata="false" HasChild="0"&gt;&lt;Name LocaleIsoCode="en"&gt;17° hour&lt;/Name&gt;&lt;Name LocaleIsoCode="it"&gt;17° ora&lt;/Name&gt;&lt;/Member&gt;&lt;Member Code="18" HasMetadata="true" HasOnlyUnitMetadata="false" HasChild="0"&gt;&lt;Name LocaleIsoCode="en"&gt;18° hour&lt;/Name&gt;&lt;Name LocaleIsoCode="it"&gt;18° ora&lt;/Name&gt;&lt;/Member&gt;&lt;Member Code="19" HasMetadata="true" HasOnlyUnitMetadata="false" HasChild="0"&gt;&lt;Name LocaleIsoCode="en"&gt;19° hour&lt;/Name&gt;&lt;Name LocaleIsoCode="it"&gt;19° ora&lt;/Name&gt;&lt;/Member&gt;&lt;Member Code="20" HasMetadata="true" HasOnlyUnitMetadata="false" HasChild="0"&gt;&lt;Name LocaleIsoCode="en"&gt;20° hour&lt;/Name&gt;&lt;Name LocaleIsoCode="it"&gt;20° ora&lt;/Name&gt;&lt;/Member&gt;&lt;Member Code="21" HasMetadata="true" HasOnlyUnitMetadata="false" HasChild="0"&gt;&lt;Name LocaleIsoCode="en"&gt;21° hour&lt;/Name&gt;&lt;Name LocaleIsoCode="it"&gt;21° ora&lt;/Name&gt;&lt;/Member&gt;&lt;Member Code="22" HasMetadata="true" HasOnlyUnitMetadata="false" HasChild="0"&gt;&lt;Name LocaleIsoCode="en"&gt;22° hour&lt;/Name&gt;&lt;Name LocaleIsoCode="it"&gt;22° ora&lt;/Name&gt;&lt;/Member&gt;&lt;Member Code="23" HasMetadata="true" HasOnlyUnitMetadata="false" HasChild="0"&gt;&lt;Name LocaleIsoCode="en"&gt;23° hour&lt;/Name&gt;&lt;Name LocaleIsoCode="it"&gt;23° ora&lt;/Name&gt;&lt;/Member&gt;&lt;Member Code="24" HasMetadata="true" HasOnlyUnitMetadata="false" HasChild="0"&gt;&lt;Name LocaleIsoCode="en"&gt;24° hour&lt;/Name&gt;&lt;Name LocaleIsoCode="it"&gt;24° ora&lt;/Name&gt;&lt;/Member&gt;&lt;Member Code="25" HasMetadata="true" HasOnlyUnitMetadata="false" HasChild="0"&gt;&lt;Name LocaleIsoCode="en"&gt;unknown hour&lt;/Name&gt;&lt;Name LocaleIsoCode="it"&gt;ora imprecisata&lt;/Name&gt;&lt;/Member&gt;&lt;Member Code="99" HasMetadata="true" HasOnlyUnitMetadata="false" HasChild="0" IsDisplayed="true"&gt;&lt;Name LocaleIsoCode="en"&gt;total&lt;/Name&gt;&lt;Name LocaleIsoCode="it"&gt;totale&lt;/Name&gt;&lt;/Member&gt;&lt;/Dimension&gt;&lt;Dimension Code="GIORNOSETT" HasMetadata="false" CommonCode="GIORNOSETT" Display="labels"&gt;&lt;Name LocaleIsoCode="en"&gt;Week day&lt;/Name&gt;&lt;Name LocaleIsoCode="it"&gt;Giorno della settimana&lt;/Name&gt;&lt;Member Code="1" HasMetadata="false" HasChild="0"&gt;&lt;Name LocaleIsoCode="en"&gt;sunday&lt;/Name&gt;&lt;Name LocaleIsoCode="it"&gt;domenica&lt;/Name&gt;&lt;/Member&gt;&lt;Member Code="2" HasMetadata="false" HasChild="0"&gt;&lt;Name LocaleIsoCode="en"&gt;monday&lt;/Name&gt;&lt;Name LocaleIsoCode="it"&gt;lunedì&lt;/Name&gt;&lt;/Member&gt;&lt;Member Code="3" HasMetadata="false" HasChild="0"&gt;&lt;Name LocaleIsoCode="en"&gt;tuesday&lt;/Name&gt;&lt;Name LocaleIsoCode="it"&gt;martedì&lt;/Name&gt;&lt;/Member&gt;&lt;Member Code="4" HasMetadata="false" HasChild="0"&gt;&lt;Name LocaleIsoCode="en"&gt;wednesday&lt;/Name&gt;&lt;Name LocaleIsoCode="it"&gt;mercoledì&lt;/Name&gt;&lt;/Member&gt;&lt;Member Code="5" HasMetadata="false" HasChild="0"&gt;&lt;Name LocaleIsoCode="en"&gt;thursday&lt;/Name&gt;&lt;Name LocaleIsoCode="it"&gt;giovedì&lt;/Name&gt;&lt;/Member&gt;&lt;Member Code="6" HasMetadata="false" HasChild="0"&gt;&lt;Name LocaleIsoCode="en"&gt;friday&lt;/Name&gt;&lt;Name LocaleIsoCode="it"&gt;venerdì&lt;/Name&gt;&lt;/Member&gt;&lt;Member Code="7" HasMetadata="false" HasChild="0"&gt;&lt;Name LocaleIsoCode="en"&gt;saturday&lt;/Name&gt;&lt;Name LocaleIsoCode="it"&gt;sabato&lt;/Name&gt;&lt;/Member&gt;&lt;Member Code="9" HasMetadata="false" HasChild="0" IsDisplayed="true"&gt;&lt;Name LocaleIsoCode="en"&gt;total&lt;/Name&gt;&lt;Name LocaleIsoCode="it"&gt;totale&lt;/Name&gt;&lt;/Member&gt;&lt;/Dimension&gt;&lt;Dimension Code="MESE2" HasMetadata="false" CommonCode="MESE2" Display="labels"&gt;&lt;Name LocaleIsoCode="en"&gt;Month&lt;/Name&gt;&lt;Name LocaleIsoCode="it"&gt;Mese&lt;/Name&gt;&lt;Member Code="1" HasMetadata="false" HasChild="0"&gt;&lt;Name LocaleIsoCode="en"&gt;january&lt;/Name&gt;&lt;Name LocaleIsoCode="it"&gt;gennaio&lt;/Name&gt;&lt;/Member&gt;&lt;Member Code="2" HasMetadata="false" HasChild="0"&gt;&lt;Name LocaleIsoCode="en"&gt;february&lt;/Name&gt;&lt;Name LocaleIsoCode="it"&gt;febbraio&lt;/Name&gt;&lt;/Member&gt;&lt;Member Code="3" HasMetadata="false" HasChild="0"&gt;&lt;Name LocaleIsoCode="en"&gt;march&lt;/Name&gt;&lt;Name LocaleIsoCode="it"&gt;marzo&lt;/Name&gt;&lt;/Member&gt;&lt;Member Code="4" HasMetadata="false" HasChild="0"&gt;&lt;Name LocaleIsoCode="en"&gt;april&lt;/Name&gt;&lt;Name LocaleIsoCode="it"&gt;aprile&lt;/Name&gt;&lt;/Member&gt;&lt;Member Code="5" HasMetadata="false" HasChild="0"&gt;&lt;Name LocaleIsoCode="en"&gt;may&lt;/Name&gt;&lt;Name LocaleIsoCode="it"&gt;maggio&lt;/Name&gt;&lt;/Member&gt;&lt;Member Code="6" HasMetadata="false" HasChild="0"&gt;&lt;Name LocaleIsoCode="en"&gt;june&lt;/Name&gt;&lt;Name LocaleIsoCode="it"&gt;giugno&lt;/Name&gt;&lt;/Member&gt;&lt;Member Code="7" HasMetadata="false" HasChild="0"&gt;&lt;Name LocaleIsoCode="en"&gt;july&lt;/Name&gt;&lt;Name LocaleIsoCode="it"&gt;luglio&lt;/Name&gt;&lt;/Member&gt;&lt;Member Code="8" HasMetadata="false" HasChild="0"&gt;&lt;Name LocaleIsoCode="en"&gt;august&lt;/Name&gt;&lt;Name LocaleIsoCode="it"&gt;agosto&lt;/Name&gt;&lt;/Member&gt;&lt;Member Code="9" HasMetadata="false" HasChild="0"&gt;&lt;Name LocaleIsoCode="en"&gt;september&lt;/Name&gt;&lt;Name LocaleIsoCode="it"&gt;settembre&lt;/Name&gt;&lt;/Member&gt;&lt;Member Code="10" HasMetadata="false" HasChild="0"&gt;&lt;Name LocaleIsoCode="en"&gt;october&lt;/Name&gt;&lt;Name LocaleIsoCode="it"&gt;ottobre&lt;/Name&gt;&lt;/Member&gt;&lt;Member Code="11" HasMetadata="false" HasChild="0"&gt;&lt;Name LocaleIsoCode="en"&gt;november&lt;/Name&gt;&lt;Name LocaleIsoCode="it"&gt;novembre&lt;/Name&gt;&lt;/Member&gt;&lt;Member Code="12" HasMetadata="false" HasChild="0"&gt;&lt;Name LocaleIsoCode="en"&gt;december&lt;/Name&gt;&lt;Name LocaleIsoCode="it"&gt;dicembre&lt;/Name&gt;&lt;/Member&gt;&lt;Member Code="99" HasMetadata="false" HasChild="0" IsDisplayed="true"&gt;&lt;Name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Code="2010" HasMetadata="false"&gt;&lt;Name LocaleIsoCode="en"&gt;2010&lt;/Name&gt;&lt;Name LocaleIsoCode="it"&gt;2010&lt;/Name&gt;&lt;/Member&gt;&lt;Member Code="2011" HasMetadata="false"&gt;&lt;Name LocaleIsoCode="en"&gt;2011&lt;/Name&gt;&lt;Name LocaleIsoCode="it"&gt;2011&lt;/Name&gt;&lt;/Member&gt;&lt;Member Code="2012" HasMetadata="true"&gt;&lt;Name LocaleIsoCode="en"&gt;2012&lt;/Name&gt;&lt;Name LocaleIsoCode="it"&gt;2012&lt;/Name&gt;&lt;/Member&gt;&lt;Member Code="2013" HasMetadata="true"&gt;&lt;Name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LocaleIsoCode="it"&gt;2017&lt;/Name&gt;&lt;/Member&gt;&lt;Member Code="2018" HasMetadata="false"&gt;&lt;Name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LocaleIsoCode="it"&gt;2020&lt;/Name&gt;&lt;/Member&gt;&lt;/Dimension&gt;&lt;WBOSInformations&gt;&lt;TimeDimension WebTreeWasUsed="false"&gt;&lt;NumberOfPeriods Annual="11" Semesters="0" Quarters="0" Months="0" Weeks="0" Days="0" /&gt;&lt;/TimeDimension&gt;&lt;/WBOSInformations&gt;&lt;Tabulation Axis="horizontal"&gt;&lt;Dimension Code="TIME" /&gt;&lt;/Tabulation&gt;&lt;Tabulation Axis="vertical"&gt;&lt;Dimension Code="INTERSEZIONE" /&gt;&lt;/Tabulation&gt;&lt;Tabulation Axis="page"&gt;&lt;Dimension Code="TIPO_DATO22" /&gt;&lt;Dimension Code="LOCSTRADALE" /&gt;&lt;Dimension Code="ORA" /&gt;&lt;Dimension Code="GIORNOSETT" /&gt;&lt;Dimension Code="MESE2" /&gt;&lt;Dimension Code="NATURAINCIDENTE" /&gt;&lt;Dimension Code="SI_NO" /&gt;&lt;Dimension Code="ITTER107"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</si>
  <si>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Grafico 3.21: Incidenti stradali per tipo di intersezione in Abruzzo. Anni 2010-2020</t>
  </si>
  <si>
    <t>Dati estratti il 08 feb 2022 09:19 UTC (GMT) da I.Stat</t>
  </si>
  <si>
    <t>Incidenti stradali con lesioni alle persone, in Abruzzo per tipo di intersezione. Anni 2010-2020</t>
  </si>
  <si>
    <t>Tipo di intersezione</t>
  </si>
  <si>
    <t>Dati estratti il 08 feb 2022 16:01 UTC (GMT) da I.Stat</t>
  </si>
  <si>
    <t>Incidenti</t>
  </si>
  <si>
    <t>morti</t>
  </si>
  <si>
    <t>feriti</t>
  </si>
  <si>
    <t>Tabella 3.1: Incidenti, morti e feriti per tipo di strada e variazioni percentuali degli incidenti. Anni 2018-2020</t>
  </si>
  <si>
    <t>Tabella 3.2: Variazioni percentuali di incidenti, morti e feriti per categoria di strada. Anno 2020/2019</t>
  </si>
  <si>
    <t>Localizzazione incidente</t>
  </si>
  <si>
    <t>Vari. % incidenti</t>
  </si>
  <si>
    <t>Vari. % morti</t>
  </si>
  <si>
    <t>Vari. % feriti</t>
  </si>
  <si>
    <t>Dati estratti il 14 feb 2022 11:13 UTC (GMT) da I.Stat</t>
  </si>
  <si>
    <t>Grafico 3.1: Incidenti stradali per province abruzzesi. Anni 2001, 2011, 2018, 2019, 2020</t>
  </si>
  <si>
    <t>Incidenti in italia e abruzzo negli anni</t>
  </si>
  <si>
    <t>Grafico 3.2: Morti in incidenti stradali per province abruzzesi. Anni 2001, 2011, 2018. 2019, 2020</t>
  </si>
  <si>
    <t>Dati estratti il 14 feb 2022 11:25 UTC (GMT) da I.Stat</t>
  </si>
  <si>
    <t>Grafico 3.3: Feriti in incidenti stradali per province abruzzesi. Anni 2001, 2011, 2018, 2019, 2020</t>
  </si>
  <si>
    <t>Dati estratti il 14 feb 2022 11:28 UTC (GMT) da I.Stat</t>
  </si>
  <si>
    <t>incidenti</t>
  </si>
  <si>
    <t>Grafico 3.7: Incidenti, morti e feriti per tipo di strada in Italia. Anno 2020</t>
  </si>
  <si>
    <t>Grafico 3.8: Incidenti, morti e feriti per tipo di strada in Abruzzo. Anno 2020</t>
  </si>
  <si>
    <t>Grafico 3.9: Incidenti, morti e feriti per tipo di strada in provincia dell’Aquila. Anno 2020</t>
  </si>
  <si>
    <t>Localizzazione</t>
  </si>
  <si>
    <t>Grafico 3.10: Incidenti, morti e feriti per tipo di strada in provincia di Teramo. Anno 2020</t>
  </si>
  <si>
    <t>Grafico 3.11: Incidenti, morti e feriti per tipo di strada in provincia di Pescara. Anno 2020</t>
  </si>
  <si>
    <t>Grafico 3.12: Incidenti, morti e feriti per tipo di strada in provincia di Chieti. Anno 2020</t>
  </si>
  <si>
    <t>Dati estratti il 08 feb 2022 16:05 UTC (GMT) da I.Stat</t>
  </si>
  <si>
    <t>INCIDENTI</t>
  </si>
  <si>
    <t>MORTI</t>
  </si>
  <si>
    <t>FERITI</t>
  </si>
  <si>
    <t>maschi</t>
  </si>
  <si>
    <t>femmine</t>
  </si>
  <si>
    <t>fino a 5 anni</t>
  </si>
  <si>
    <t>6-9 anni</t>
  </si>
  <si>
    <t>10-14 anni</t>
  </si>
  <si>
    <t>15-17 anni</t>
  </si>
  <si>
    <t>18-20 anni</t>
  </si>
  <si>
    <t>21-24 anni</t>
  </si>
  <si>
    <t>25-29 anni</t>
  </si>
  <si>
    <t>30-44 anni</t>
  </si>
  <si>
    <t>45-54 anni</t>
  </si>
  <si>
    <t>55-59 anni</t>
  </si>
  <si>
    <t>60-64 anni</t>
  </si>
  <si>
    <t>65 anni e più</t>
  </si>
  <si>
    <t>imprecisata</t>
  </si>
  <si>
    <t>Dati estratti il 08 feb 2022 10:56 UTC (GMT) da I.Stat</t>
  </si>
  <si>
    <t>Tabella 3.3: Morti e feriti  in incidenti stradali per sesso e classe di età e variazioni percentuali in Abruzzo. Anno 2020</t>
  </si>
  <si>
    <t>Var % 2020/2019</t>
  </si>
  <si>
    <t>Maschi</t>
  </si>
  <si>
    <t>Femmine</t>
  </si>
  <si>
    <t>Morti Abruzzo</t>
  </si>
  <si>
    <t>Grafico 3.15: Morti in incidenti stradali per classe di età e sesso in Abruzzo. Valori percentuali. Anni 2011 e 2020</t>
  </si>
  <si>
    <t>&lt;=17</t>
  </si>
  <si>
    <t>18-29</t>
  </si>
  <si>
    <t>30-44</t>
  </si>
  <si>
    <t>45-54</t>
  </si>
  <si>
    <t>55-64</t>
  </si>
  <si>
    <t>&gt;=65</t>
  </si>
  <si>
    <t>non si sa</t>
  </si>
  <si>
    <t>tot</t>
  </si>
  <si>
    <t>Uomini 2011</t>
  </si>
  <si>
    <t>Donne 2011</t>
  </si>
  <si>
    <t>Uomini 2020</t>
  </si>
  <si>
    <t>Donne 2020</t>
  </si>
  <si>
    <t>differenza</t>
  </si>
  <si>
    <t>&lt; 17</t>
  </si>
  <si>
    <t>Popolazione</t>
  </si>
  <si>
    <t>2021</t>
  </si>
  <si>
    <t>Grafico 3.16: Tasso di mortalità stradale (morti per milione di abitanti) per classe di età, in Abruzzo. Anni 2019 e 2020</t>
  </si>
  <si>
    <t>Tasso mortalità</t>
  </si>
  <si>
    <t>Tot</t>
  </si>
  <si>
    <t>Pop</t>
  </si>
  <si>
    <t>Pop media</t>
  </si>
  <si>
    <t>Grafico 3.22: Incidenti stradali per natura dell'incidente. Anni 2001, 2011, 2018, 2019, 2020</t>
  </si>
  <si>
    <t>incidente tra veicoli</t>
  </si>
  <si>
    <t>incidente tra veicolo e pedone</t>
  </si>
  <si>
    <t>incidente a veicolo isolato</t>
  </si>
  <si>
    <t>Tabella 3.4: Incidenti stradali avvenuti in Italia e in Abruzzo per natura. Anni 2011, 2019, 2020</t>
  </si>
  <si>
    <t>Incidenti a veicolo isolato</t>
  </si>
  <si>
    <t>Incidenti tra veicoli</t>
  </si>
  <si>
    <t>Incidenti tra veicolo e pedone</t>
  </si>
  <si>
    <t>Tabella 3.5: Incidenti stradali mortali in Italia, Abruzzo e province abruzzesi per natura dell'incidente. Anni 2011 e 2020</t>
  </si>
  <si>
    <t>incidenti mortali</t>
  </si>
  <si>
    <t>% incidenti mortali sul totale incidenti</t>
  </si>
  <si>
    <t>Dati estratti il 07 feb 2022 15:23 UTC (GMT) da I.Stat</t>
  </si>
  <si>
    <t>conducente</t>
  </si>
  <si>
    <t>passeggero</t>
  </si>
  <si>
    <t>pedone</t>
  </si>
  <si>
    <t>Dati estratti il 07 feb 2022 11:47 UTC (GMT) da I.Stat</t>
  </si>
  <si>
    <t>Tabella 3.6: Morti e feriti in incidenti stradali avvenuti in Italia, Abruzzo e provice abruzzesi per ruolo. Anno 2020</t>
  </si>
  <si>
    <t xml:space="preserve">Morti </t>
  </si>
  <si>
    <t>Pedone</t>
  </si>
  <si>
    <t>Passeggero</t>
  </si>
  <si>
    <t>Conducente</t>
  </si>
  <si>
    <t>Grafico 3.23: Morti in incidenti stradali per ruolo in Abruzzo. Anni 2001-2020</t>
  </si>
  <si>
    <t>Dati estratti il 07 feb 2022 11:51 UTC (GMT) da I.Stat</t>
  </si>
  <si>
    <t>Grafico 3.24: Feriti in incidenti stradali per ruolo in Abruzzo. Anni 2001-2020</t>
  </si>
  <si>
    <t>Tabella 4.1: Parco veicolare per tipo di veicolo in Italia, Abruzzo e province abruzzesi. Anni 2001, 2011, 2020</t>
  </si>
  <si>
    <t>Variazioni percentuali</t>
  </si>
  <si>
    <t>Tipo veicolo</t>
  </si>
  <si>
    <t>2011/2001</t>
  </si>
  <si>
    <t xml:space="preserve">  Italia</t>
  </si>
  <si>
    <t>Autovetture</t>
  </si>
  <si>
    <t>Autobus e filobus</t>
  </si>
  <si>
    <t>autocarri</t>
  </si>
  <si>
    <t>Motrici</t>
  </si>
  <si>
    <t>Rimorchi</t>
  </si>
  <si>
    <t>Motocicli</t>
  </si>
  <si>
    <t>Motocarri</t>
  </si>
  <si>
    <t>Altri veicoli</t>
  </si>
  <si>
    <t>Pop res</t>
  </si>
  <si>
    <t>Autovetture PRA al 31/12/2001</t>
  </si>
  <si>
    <t>Autovetture PRA al 31/12/2020</t>
  </si>
  <si>
    <t>Autovetture ogni 1.000 abitanti 2001</t>
  </si>
  <si>
    <t>Autovetture ogni 1.000 abitanti 2020</t>
  </si>
  <si>
    <t>Grafico 4.1: Autovetture registrate al PRA ogni 1.000 residenti per regione e province abruzzesi. Anni 2001 e 2020</t>
  </si>
  <si>
    <t>Trentino A. Adige</t>
  </si>
  <si>
    <t>Friuli V. Giulia</t>
  </si>
  <si>
    <t>Friuli-V.Giulia</t>
  </si>
  <si>
    <t>Dataset:Veicoli  coinvolti in incidenti stradali</t>
  </si>
  <si>
    <t>veicoli coinvolti in incidenti stradali</t>
  </si>
  <si>
    <t>Grafico 4.2: Veicoli coinvolti in incidenti stradali in Italia e in Abruzzo per categoria di veicolo. Anno 2020</t>
  </si>
  <si>
    <t>Categoria dei veicoli</t>
  </si>
  <si>
    <t>quadricicli</t>
  </si>
  <si>
    <t>autovetture</t>
  </si>
  <si>
    <t>autobus e filobus</t>
  </si>
  <si>
    <t>tram</t>
  </si>
  <si>
    <t>autocarri e motrici</t>
  </si>
  <si>
    <t>velocipede</t>
  </si>
  <si>
    <t>ciclomotori</t>
  </si>
  <si>
    <t>motocicli</t>
  </si>
  <si>
    <t>motocarri</t>
  </si>
  <si>
    <t>altri veicoli</t>
  </si>
  <si>
    <t>Dati estratti il 01 feb 2022 15:25 UTC (GMT) da I.Stat</t>
  </si>
  <si>
    <t>totale veicoli coinvolti in incidenti</t>
  </si>
  <si>
    <t xml:space="preserve">totale veicoli </t>
  </si>
  <si>
    <t>% veicoli incidenti rispetto al totale veicoli</t>
  </si>
  <si>
    <t>Veicoli coinvolti in incidenti stradali rispetto al totale veicoli in circolazione per 100.000</t>
  </si>
  <si>
    <t xml:space="preserve">Grafico 4.3: Veicoli coinvolti in incidenti stradali rispetto al totale veicoli registrati al PRA per regione e province abruzzesi.Valori per 100.000.  Anno 2020 </t>
  </si>
  <si>
    <t>autovetture coinvolte in incidenti stradali</t>
  </si>
  <si>
    <t>x 100.000</t>
  </si>
  <si>
    <t>Autovetture coinvolte in incidenti stradali rispetto alle autovetture in circolazione per 100.000</t>
  </si>
  <si>
    <t>Grafico 4.4: Autovetture coinvolte in incidenti stradali rispetto alle autovetture registrate al PRA per regione e province abruzzesi.  Valori per 100.000. Anno 2020</t>
  </si>
  <si>
    <t>Oggetto</t>
  </si>
  <si>
    <t>Tabella 1.1</t>
  </si>
  <si>
    <t>Morti in incidenti stradali, tasso di mortalità e variazione % delle vittime in UE e in Italia. Anni 2001, 2011-2019</t>
  </si>
  <si>
    <t>Grafico 1.1</t>
  </si>
  <si>
    <t>Tasso di mortalità stradale (morti per milione di residenti) in UE e in Italia. Anni 2001-2019</t>
  </si>
  <si>
    <t>Tabella 1.2</t>
  </si>
  <si>
    <t>Morti in incidenti stradali per Paese e variazioni percentuali. Anni 2001, 2011, 2018, 2019</t>
  </si>
  <si>
    <t>Grafico 1.2</t>
  </si>
  <si>
    <t>Grafico 1.3</t>
  </si>
  <si>
    <t>Tasso di mortalità stradale (morti per milioni di residenti) per Paese. Anno 2011 e 2019</t>
  </si>
  <si>
    <t>Tabella 1.3</t>
  </si>
  <si>
    <t>Feriti in incidenti stradali per Paese e variazioni percentuali. Anni 2001, 2011, 2018, 2019</t>
  </si>
  <si>
    <t>Grafico 1.4</t>
  </si>
  <si>
    <t>Tasso di lesività stradale (feriti per milioni di residenti)  per Paese. Anno 2019</t>
  </si>
  <si>
    <t>Grafico 1.5</t>
  </si>
  <si>
    <t>Tasso di lesività stradale (feriti per milioni di residenti) per Paese. Anni 2011 e 2019</t>
  </si>
  <si>
    <t>Tabella 2.1</t>
  </si>
  <si>
    <t>Incidenti stradali, morti e tasso di mortalità in Italia. Anni 2001, 2011-2020</t>
  </si>
  <si>
    <t>Tabella 2.2</t>
  </si>
  <si>
    <t>Incidenti stradali, morti e tasso di mortalità in Abruzzo. Anni 2001, 2011-2020</t>
  </si>
  <si>
    <t>Tabella 2.3</t>
  </si>
  <si>
    <t>Morti in incidenti stradali per regione, variazioni percentuali e tassi di mortalità. Anni 2001, 2011, 2019, 2020</t>
  </si>
  <si>
    <t>Grafico 2.1</t>
  </si>
  <si>
    <t>Tasso di mortalità stradale (morti per milione di residenti) in Italia e in Abruzzo. Anni 2001- 2020</t>
  </si>
  <si>
    <t>Grafico 2.2</t>
  </si>
  <si>
    <t>Tasso di mortalità stradale (morti per milione di residenti) per regione. Anni 2011 e 2020</t>
  </si>
  <si>
    <t>Grafico 2.3</t>
  </si>
  <si>
    <t>Indice di mortalità (morti in incidenti stradali rispetto al totale incidenti x100) per regione. Anni 2011 e 2020</t>
  </si>
  <si>
    <t>Grafico 2.4</t>
  </si>
  <si>
    <t>Tasso di mortalità stradale (morti per milione di residenti) su strade urbane per regione e province abruzzesi. Anno 2020</t>
  </si>
  <si>
    <t>Tabella 2.4</t>
  </si>
  <si>
    <t>Tasso di mortalità stradale (morti per milione di residenti) su strade urbane per regione e province abruzzesi. Anni 2011, 2018, 2019, 2020</t>
  </si>
  <si>
    <t>Grafico 2.5</t>
  </si>
  <si>
    <t>Tasso di mortalità stradale (morti per milione di residenti) su autostrade per regione e province abruzzesi. Anno 2020</t>
  </si>
  <si>
    <t>Tabella 2.5</t>
  </si>
  <si>
    <t>Tasso di mortalità stradale (morti per milione di residenti) su autostrade per regione e province abruzzesi. Anni 2011, 2018, 2019, 2020</t>
  </si>
  <si>
    <t>Grafico 2.6</t>
  </si>
  <si>
    <t>Tasso di mortalità stradale (morti per milione di residenti) su strade extraurbane per regione e province abruzzesi. Anno 2020</t>
  </si>
  <si>
    <t>Tabella 2.6</t>
  </si>
  <si>
    <t>Tasso di mortalità stradale (morti per milione di residenti) su strade extraurbane per regione e province abruzzesi. Anni 2011, 2018, 2019, 2020</t>
  </si>
  <si>
    <t>Tabella 2.7</t>
  </si>
  <si>
    <t>Incidenti stradali, feriti e tasso di lesività in Italia. Anni 2001, 2011-2020</t>
  </si>
  <si>
    <t>Tabella 2.8</t>
  </si>
  <si>
    <t>Incidenti stradali, feriti e tasso di lesività in Abruzzo. Anni 2001, 2011-2020</t>
  </si>
  <si>
    <t>Tabella 2.9</t>
  </si>
  <si>
    <t>Grafico 2.7</t>
  </si>
  <si>
    <t>Tasso di lesività stradale (feriti per milione di residenti) in Italia e in Abruzzo. Anni 2001-2020</t>
  </si>
  <si>
    <t>Grafico 2.8</t>
  </si>
  <si>
    <t>Tasso di lesività stradale (feriti per milione di residenti) per regione. Anni 2011 e 2020</t>
  </si>
  <si>
    <t>Grafico 2.9</t>
  </si>
  <si>
    <t>Indice di lesività stradale (feriti rispetto al totale incidenti x 100) per regione. Anno 2011 e 2020</t>
  </si>
  <si>
    <t>Grafico 2.10</t>
  </si>
  <si>
    <t>Tasso di lesività stradale (feriti per milione di residenti) su strade urbane per regione e province abruzzesi. Anno 2020</t>
  </si>
  <si>
    <t>Grafico 2.11</t>
  </si>
  <si>
    <t>Tasso di lesività stradale (feriti per milione di residenti) su autostrade  per regione e province abruzzesi. Anno 2020</t>
  </si>
  <si>
    <t>Grafico 2.12</t>
  </si>
  <si>
    <t>Tabella 2.10</t>
  </si>
  <si>
    <t xml:space="preserve">Grafico 2.13 </t>
  </si>
  <si>
    <t>Grafico 3.1</t>
  </si>
  <si>
    <t>Grafico 3.2</t>
  </si>
  <si>
    <t>Grafico 3.3</t>
  </si>
  <si>
    <t>Tabella 3.1</t>
  </si>
  <si>
    <t>Incidenti, morti e feriti per tipo di strada in Italia e in Abruzzo. Anni 2018-2020</t>
  </si>
  <si>
    <t>Tabella 3.2</t>
  </si>
  <si>
    <t>Variazioni percentuali di incidenti, morti e feriti per categoria di strada in Italia e in Abruzzo. Anno 2020/2019</t>
  </si>
  <si>
    <t>Grafico 3.4</t>
  </si>
  <si>
    <t>Morti in incidenti stradali in Abruzzo per tipo di strada. Anni 2001-2020</t>
  </si>
  <si>
    <t>Grafico 3.5</t>
  </si>
  <si>
    <t>Feriti in incidenti stradali in Abruzzo per tipo di strada. Anni 2001-2020</t>
  </si>
  <si>
    <t>Grafico 3.6</t>
  </si>
  <si>
    <t>Grafico 3.7</t>
  </si>
  <si>
    <t>Grafico 3.8</t>
  </si>
  <si>
    <t>Grafico 3.9</t>
  </si>
  <si>
    <t>Grafico 3.10</t>
  </si>
  <si>
    <t>Grafico 3.11</t>
  </si>
  <si>
    <t>Grafico 3.12</t>
  </si>
  <si>
    <t>Grafico 3.13</t>
  </si>
  <si>
    <t>Grafico 3.14</t>
  </si>
  <si>
    <t>Tabella 3.3</t>
  </si>
  <si>
    <t>Morti e feriti in incidenti stradali per sesso e classe di età in Abruzzo. Variazioni percentuali. Anno 2020</t>
  </si>
  <si>
    <t>Grafico 3.15</t>
  </si>
  <si>
    <t>Morti in incidenti stradali per classe di età e sesso in Abruzzo. Valori percentuali. Anni 2011 e 2020</t>
  </si>
  <si>
    <t>Grafico 3.16</t>
  </si>
  <si>
    <t>Tasso di mortalità stradale (morti per milione di residenti) per classe di età in Abruzzo. Anni 2019 e 2020</t>
  </si>
  <si>
    <t>Grafico 3.17</t>
  </si>
  <si>
    <t>Incidenti stradali per tipo di intersezione in Abruzzo. Anno 2020</t>
  </si>
  <si>
    <t>Grafico 3.18</t>
  </si>
  <si>
    <t>Incidenti stradali su strade urbane, per tipo di intersezione, in Abruzzo. Anno 2020</t>
  </si>
  <si>
    <t>Grafico 3.19</t>
  </si>
  <si>
    <t>Incidenti stradali su autostrade, per tipo di intersezione, in Abruzzo. Anno 2020</t>
  </si>
  <si>
    <t>Grafico 3.20</t>
  </si>
  <si>
    <t>Incidenti stradali su strade extraurbane, per tipo di intersezione, in Abruzzo. Anno 2020</t>
  </si>
  <si>
    <t>Grafico 3.21</t>
  </si>
  <si>
    <t>Incidenti stradali per tipo di intersezione in Abruzzo. Anni 2010-2020</t>
  </si>
  <si>
    <t>Tabella 3.4</t>
  </si>
  <si>
    <t>Grafico 3.22</t>
  </si>
  <si>
    <t>Incidenti stradali nelle province abruzzesi per natura dell'incidente. Anni 2001, 2011, 2018, 2019, 2020</t>
  </si>
  <si>
    <t>Tabella 3.5</t>
  </si>
  <si>
    <t>Tabella 3.6</t>
  </si>
  <si>
    <t>Grafico 3.23</t>
  </si>
  <si>
    <t>Morti di incidenti stradali per ruolo in Abruzzo. Anni 2001-2020</t>
  </si>
  <si>
    <t>Grafico 3.24</t>
  </si>
  <si>
    <t>Feriti di incidenti stradali per ruolo in Abruzzo. Anni 2001-2020</t>
  </si>
  <si>
    <t>Parco veicolare per tipo di veicolo in Italia, Abruzzo e province abruzzesi. Anni 2001, 2011, 2020</t>
  </si>
  <si>
    <t>Autovetture registrate al PRA ogni 1.000 residenti per regione e province abruzzesi. Anni 2001 e 2020</t>
  </si>
  <si>
    <t>Veicoli coinvolti in incidenti stradali per categoria di veicolo in Italia e in Abruzzo. Anno 2020</t>
  </si>
  <si>
    <t>Veicoli coinvolti in incidenti stradali rispetto al totale veicoli registrati al PRA per regione e province abruzzesi. Valori per 100.000. Anno 2020</t>
  </si>
  <si>
    <t>Autovetture coinvolte in incidenti stradali rispetto alle autovetture registrate al PRA per regione e province abruzzesi.  Valori per 100.000. Anno 2020</t>
  </si>
  <si>
    <t xml:space="preserve">Titolo oggetto </t>
  </si>
  <si>
    <t>Vai</t>
  </si>
  <si>
    <t>Link</t>
  </si>
  <si>
    <t>Tabella 4.1</t>
  </si>
  <si>
    <t>Grafico 4.1</t>
  </si>
  <si>
    <t>Grafico 4.2</t>
  </si>
  <si>
    <t>Grafico 4.4</t>
  </si>
  <si>
    <t>Feriti in incidenti stradali, variazioni percentuali e tassi di lesività per regione. Anni 2001, 2011, 2019, 2020</t>
  </si>
  <si>
    <t>Incidenti per tipo di intersezione in Italia e in Abruzzo. Variazioni percentuali 2020/2011</t>
  </si>
  <si>
    <t>Tasso di lesività stradale (feriti per milione di residenti) su strade extraurbane per regione e province abruzzesi. Anno 2020</t>
  </si>
  <si>
    <t>Tasso di mortalità stradale (morti per milioni di residenti) per Paese. Anno 2019</t>
  </si>
  <si>
    <t>Incidenti stradali per tipo di intersezione, regione e province abruzzesi. Anno 2020</t>
  </si>
  <si>
    <t>Incidenti stradali per province abruzzesi. Anni 2001, 2011, 2018, 2019, 2020</t>
  </si>
  <si>
    <t>Morti in incidenti stradali per province abruzzesi. Anni 2001, 2011, 2018. 2019, 2020</t>
  </si>
  <si>
    <t>Feriti in incidenti stradali per province abruzzesi. Anni 2001, 2011, 2018, 2019, 2020</t>
  </si>
  <si>
    <t>Incidenti mortali per tipo di strada e province abruzzesi. Anni 2001, 2011, 2018, 2019, 2020</t>
  </si>
  <si>
    <t>Incidenti, morti e feriti in Italia. Anno 2020</t>
  </si>
  <si>
    <t>Incidenti, morti e feriti in Abruzzo. Anno 2020</t>
  </si>
  <si>
    <t>Incidenti, morti e feriti in provincia dell’Aquila. Anno 2020</t>
  </si>
  <si>
    <t>Incidenti, morti e feriti in provincia di Teramo. Anno 2020</t>
  </si>
  <si>
    <t>Incidenti, morti e feriti in provincia di Pescara. Anno 2020</t>
  </si>
  <si>
    <t>Incidenti, morti e feriti in provincia di Chieti. Anno 2020</t>
  </si>
  <si>
    <t>Tasso di mortalità stradale (morti per milione di residenti) in Italia, Abruzzo e province abruzzesi. Anni 2011 e 2020</t>
  </si>
  <si>
    <t>Tasso di lesività stradale (feriti per milione di residenti) in Italia, Abruzzo e province abruzzesi. Anni 2011 e 2020</t>
  </si>
  <si>
    <t>Incidenti stradali in Italia, Abruzzo e province abruzzesi per natura dell'incidente. Anni 2011, 2019, 2020</t>
  </si>
  <si>
    <t>Incidenti stradali mortali per natura dell'incidente in Italia, Abruzzo e province abruzzesi. Anni 2011 e 2020</t>
  </si>
  <si>
    <t>Morti e feriti in incidenti stradali avvenuti in Italia, Abruzzo e province abruzzesi per ruolo.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</si>
</sst>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dd\.mm\.yy"/>
    <numFmt numFmtId="167" formatCode="_-* #,##0_-;\-* #,##0_-;_-* &quot;-&quot;_-;_-@_-"/>
    <numFmt numFmtId="168" formatCode="_-* #,##0.0_-;\-* #,##0.0_-;_-* &quot;-&quot;_-;_-@_-"/>
    <numFmt numFmtId="169" formatCode="#,##0.00_ ;\-#,##0.00\ "/>
    <numFmt numFmtId="170" formatCode="#,##0.0_ ;\-#,##0.0\ "/>
    <numFmt numFmtId="171" formatCode="0.0%"/>
  </numFmts>
  <fonts count="103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Calibri"/>
      <family val="2"/>
    </font>
    <font>
      <i/>
      <sz val="8"/>
      <name val="Arial"/>
      <family val="2"/>
    </font>
    <font>
      <i/>
      <sz val="8"/>
      <color rgb="FF000000"/>
      <name val="Calibri"/>
      <family val="2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sz val="10"/>
      <color rgb="FF000000"/>
      <name val="Calibri"/>
      <family val="2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Arial"/>
      <family val="2"/>
    </font>
    <font>
      <b/>
      <sz val="10"/>
      <color rgb="FF7030A0"/>
      <name val="Calibri"/>
      <family val="2"/>
      <scheme val="minor"/>
    </font>
    <font>
      <b/>
      <i/>
      <u/>
      <sz val="11"/>
      <name val="Arial"/>
      <family val="2"/>
    </font>
    <font>
      <b/>
      <sz val="11"/>
      <color theme="0" tint="-0.499984740745262"/>
      <name val="Arial"/>
      <family val="2"/>
    </font>
    <font>
      <b/>
      <i/>
      <sz val="11"/>
      <name val="Arial"/>
      <family val="2"/>
    </font>
    <font>
      <b/>
      <sz val="8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11"/>
      <color rgb="FF00B050"/>
      <name val="Arial"/>
      <family val="2"/>
    </font>
    <font>
      <sz val="8"/>
      <color rgb="FF000000"/>
      <name val="Calibri"/>
      <family val="2"/>
    </font>
    <font>
      <sz val="8"/>
      <color theme="0" tint="-0.34998626667073579"/>
      <name val="Arial"/>
      <family val="2"/>
    </font>
    <font>
      <u/>
      <sz val="11"/>
      <color theme="10"/>
      <name val="Arial"/>
      <charset val="238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sz val="8"/>
      <color theme="7" tint="-0.499984740745262"/>
      <name val="Arial"/>
      <family val="2"/>
    </font>
    <font>
      <sz val="8"/>
      <color theme="5" tint="-0.249977111117893"/>
      <name val="Arial"/>
      <family val="2"/>
    </font>
    <font>
      <sz val="8"/>
      <color rgb="FF0070C0"/>
      <name val="Arial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8"/>
      <color theme="8"/>
      <name val="Arial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8"/>
      <name val="Calibri"/>
      <family val="2"/>
      <scheme val="minor"/>
    </font>
    <font>
      <u/>
      <sz val="8"/>
      <name val="Verdana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theme="0" tint="-0.34998626667073579"/>
      <name val="Arial"/>
      <family val="2"/>
    </font>
    <font>
      <sz val="7"/>
      <name val="Arial"/>
      <family val="2"/>
    </font>
    <font>
      <sz val="7"/>
      <color rgb="FF0070C0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8"/>
      <name val="Verdana"/>
      <family val="2"/>
    </font>
    <font>
      <sz val="8"/>
      <color theme="8"/>
      <name val="Verdana"/>
      <family val="2"/>
    </font>
    <font>
      <sz val="8"/>
      <color theme="8"/>
      <name val="Arial"/>
      <family val="2"/>
    </font>
    <font>
      <i/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u/>
      <sz val="9"/>
      <color indexed="18"/>
      <name val="Verdana"/>
      <family val="2"/>
    </font>
    <font>
      <sz val="10"/>
      <name val="Arial"/>
    </font>
    <font>
      <b/>
      <sz val="8"/>
      <color rgb="FF0070C0"/>
      <name val="Verdana"/>
      <family val="2"/>
    </font>
    <font>
      <b/>
      <sz val="9"/>
      <color rgb="FF0070C0"/>
      <name val="Courier New"/>
      <family val="3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sz val="8"/>
      <color rgb="FF0070C0"/>
      <name val="Verdana"/>
      <family val="2"/>
    </font>
    <font>
      <sz val="10"/>
      <color rgb="FF0070C0"/>
      <name val="Arial"/>
      <family val="2"/>
    </font>
    <font>
      <b/>
      <u/>
      <sz val="10"/>
      <name val="Arial"/>
      <family val="2"/>
    </font>
    <font>
      <i/>
      <sz val="6"/>
      <color rgb="FF000000"/>
      <name val="Calibri"/>
      <family val="2"/>
    </font>
    <font>
      <i/>
      <sz val="10"/>
      <color theme="0" tint="-0.499984740745262"/>
      <name val="Arial"/>
      <family val="2"/>
    </font>
    <font>
      <b/>
      <sz val="8"/>
      <color rgb="FF00B050"/>
      <name val="Calibri"/>
      <family val="2"/>
      <scheme val="minor"/>
    </font>
    <font>
      <sz val="10"/>
      <color rgb="FF00B050"/>
      <name val="Arial"/>
    </font>
    <font>
      <sz val="8"/>
      <color rgb="FF00B050"/>
      <name val="Calibri"/>
      <family val="2"/>
      <scheme val="minor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i/>
      <sz val="8"/>
      <color rgb="FF00B050"/>
      <name val="Calibri"/>
      <family val="2"/>
      <scheme val="minor"/>
    </font>
    <font>
      <b/>
      <sz val="10"/>
      <name val="Calibri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70C0"/>
      <name val="Courier New"/>
      <family val="3"/>
    </font>
    <font>
      <i/>
      <sz val="10"/>
      <name val="Arial"/>
      <family val="2"/>
    </font>
    <font>
      <b/>
      <sz val="10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b/>
      <sz val="8"/>
      <color theme="0" tint="-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i/>
      <sz val="6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8"/>
      <color indexed="9"/>
      <name val="Calibri"/>
      <family val="2"/>
      <scheme val="minor"/>
    </font>
    <font>
      <b/>
      <u/>
      <sz val="8"/>
      <name val="Calibri"/>
      <family val="2"/>
      <scheme val="minor"/>
    </font>
    <font>
      <b/>
      <sz val="8"/>
      <color rgb="FF92D05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/>
      <bottom style="medium">
        <color indexed="64"/>
      </bottom>
      <diagonal/>
    </border>
    <border>
      <left style="thin">
        <color rgb="FFC0C0C0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11">
    <xf numFmtId="0" fontId="0" fillId="0" borderId="0"/>
    <xf numFmtId="0" fontId="5" fillId="0" borderId="0"/>
    <xf numFmtId="0" fontId="33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69" fillId="0" borderId="0"/>
    <xf numFmtId="9" fontId="1" fillId="0" borderId="0" applyFont="0" applyFill="0" applyBorder="0" applyAlignment="0" applyProtection="0"/>
    <xf numFmtId="0" fontId="4" fillId="0" borderId="0"/>
  </cellStyleXfs>
  <cellXfs count="1055">
    <xf numFmtId="0" fontId="0" fillId="0" borderId="0" xfId="0"/>
    <xf numFmtId="0" fontId="3" fillId="0" borderId="0" xfId="0" applyFont="1"/>
    <xf numFmtId="0" fontId="4" fillId="2" borderId="1" xfId="0" applyNumberFormat="1" applyFont="1" applyFill="1" applyBorder="1" applyAlignment="1"/>
    <xf numFmtId="0" fontId="4" fillId="3" borderId="1" xfId="0" applyNumberFormat="1" applyFont="1" applyFill="1" applyBorder="1" applyAlignment="1"/>
    <xf numFmtId="3" fontId="4" fillId="0" borderId="1" xfId="0" applyNumberFormat="1" applyFont="1" applyFill="1" applyBorder="1" applyAlignment="1"/>
    <xf numFmtId="0" fontId="4" fillId="3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0" fontId="5" fillId="0" borderId="0" xfId="0" applyFont="1"/>
    <xf numFmtId="164" fontId="4" fillId="0" borderId="0" xfId="0" applyNumberFormat="1" applyFont="1" applyFill="1" applyBorder="1" applyAlignment="1"/>
    <xf numFmtId="165" fontId="0" fillId="0" borderId="0" xfId="0" applyNumberForma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165" fontId="13" fillId="0" borderId="0" xfId="0" quotePrefix="1" applyNumberFormat="1" applyFont="1" applyAlignment="1">
      <alignment horizontal="right" vertical="center"/>
    </xf>
    <xf numFmtId="165" fontId="14" fillId="0" borderId="0" xfId="0" quotePrefix="1" applyNumberFormat="1" applyFont="1" applyAlignment="1">
      <alignment horizontal="right" vertical="center"/>
    </xf>
    <xf numFmtId="0" fontId="5" fillId="4" borderId="6" xfId="0" applyFont="1" applyFill="1" applyBorder="1"/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4" fillId="0" borderId="5" xfId="0" applyFont="1" applyFill="1" applyBorder="1" applyAlignment="1">
      <alignment vertical="center"/>
    </xf>
    <xf numFmtId="3" fontId="14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/>
    </xf>
    <xf numFmtId="165" fontId="14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5" xfId="0" applyFont="1" applyFill="1" applyBorder="1"/>
    <xf numFmtId="3" fontId="14" fillId="0" borderId="0" xfId="0" applyNumberFormat="1" applyFont="1"/>
    <xf numFmtId="165" fontId="14" fillId="0" borderId="0" xfId="0" applyNumberFormat="1" applyFont="1" applyBorder="1"/>
    <xf numFmtId="165" fontId="14" fillId="0" borderId="0" xfId="0" applyNumberFormat="1" applyFont="1" applyFill="1" applyBorder="1"/>
    <xf numFmtId="0" fontId="14" fillId="0" borderId="0" xfId="0" applyFont="1" applyBorder="1"/>
    <xf numFmtId="165" fontId="13" fillId="0" borderId="0" xfId="0" applyNumberFormat="1" applyFont="1" applyBorder="1"/>
    <xf numFmtId="165" fontId="13" fillId="0" borderId="0" xfId="0" applyNumberFormat="1" applyFont="1" applyBorder="1" applyAlignment="1">
      <alignment horizontal="right"/>
    </xf>
    <xf numFmtId="0" fontId="15" fillId="0" borderId="5" xfId="0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0" fontId="5" fillId="4" borderId="5" xfId="0" applyFont="1" applyFill="1" applyBorder="1"/>
    <xf numFmtId="0" fontId="10" fillId="4" borderId="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6" fillId="0" borderId="0" xfId="0" applyFont="1" applyBorder="1" applyAlignment="1"/>
    <xf numFmtId="0" fontId="17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11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0" fontId="18" fillId="0" borderId="0" xfId="0" applyFont="1"/>
    <xf numFmtId="3" fontId="18" fillId="0" borderId="9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0" xfId="0" quotePrefix="1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/>
    </xf>
    <xf numFmtId="165" fontId="18" fillId="0" borderId="0" xfId="0" applyNumberFormat="1" applyFont="1" applyBorder="1" applyAlignment="1">
      <alignment horizontal="right" vertical="center"/>
    </xf>
    <xf numFmtId="0" fontId="13" fillId="0" borderId="0" xfId="0" applyFont="1"/>
    <xf numFmtId="3" fontId="13" fillId="0" borderId="9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horizontal="right" vertical="center"/>
    </xf>
    <xf numFmtId="3" fontId="19" fillId="0" borderId="0" xfId="0" quotePrefix="1" applyNumberFormat="1" applyFont="1" applyBorder="1" applyAlignment="1">
      <alignment horizontal="right" vertical="center"/>
    </xf>
    <xf numFmtId="165" fontId="18" fillId="0" borderId="0" xfId="0" applyNumberFormat="1" applyFont="1" applyBorder="1" applyAlignment="1">
      <alignment vertical="center"/>
    </xf>
    <xf numFmtId="0" fontId="0" fillId="0" borderId="0" xfId="0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Border="1" applyAlignment="1"/>
    <xf numFmtId="0" fontId="4" fillId="2" borderId="18" xfId="0" applyNumberFormat="1" applyFont="1" applyFill="1" applyBorder="1" applyAlignment="1"/>
    <xf numFmtId="0" fontId="4" fillId="3" borderId="19" xfId="0" applyNumberFormat="1" applyFont="1" applyFill="1" applyBorder="1" applyAlignment="1"/>
    <xf numFmtId="0" fontId="4" fillId="3" borderId="18" xfId="0" applyNumberFormat="1" applyFont="1" applyFill="1" applyBorder="1" applyAlignment="1"/>
    <xf numFmtId="0" fontId="4" fillId="3" borderId="20" xfId="0" applyNumberFormat="1" applyFont="1" applyFill="1" applyBorder="1" applyAlignment="1">
      <alignment horizontal="right"/>
    </xf>
    <xf numFmtId="0" fontId="4" fillId="3" borderId="21" xfId="0" applyNumberFormat="1" applyFont="1" applyFill="1" applyBorder="1" applyAlignment="1">
      <alignment horizontal="right"/>
    </xf>
    <xf numFmtId="0" fontId="4" fillId="3" borderId="21" xfId="0" applyNumberFormat="1" applyFont="1" applyFill="1" applyBorder="1" applyAlignment="1">
      <alignment horizontal="right" wrapText="1"/>
    </xf>
    <xf numFmtId="0" fontId="4" fillId="3" borderId="22" xfId="0" applyNumberFormat="1" applyFont="1" applyFill="1" applyBorder="1" applyAlignment="1">
      <alignment horizontal="right"/>
    </xf>
    <xf numFmtId="0" fontId="4" fillId="3" borderId="20" xfId="0" applyNumberFormat="1" applyFont="1" applyFill="1" applyBorder="1" applyAlignment="1"/>
    <xf numFmtId="0" fontId="4" fillId="3" borderId="21" xfId="0" applyNumberFormat="1" applyFont="1" applyFill="1" applyBorder="1" applyAlignment="1"/>
    <xf numFmtId="0" fontId="4" fillId="3" borderId="23" xfId="0" applyNumberFormat="1" applyFont="1" applyFill="1" applyBorder="1" applyAlignment="1"/>
    <xf numFmtId="3" fontId="20" fillId="0" borderId="19" xfId="0" applyNumberFormat="1" applyFont="1" applyFill="1" applyBorder="1" applyAlignment="1"/>
    <xf numFmtId="3" fontId="20" fillId="0" borderId="1" xfId="0" applyNumberFormat="1" applyFont="1" applyFill="1" applyBorder="1" applyAlignment="1"/>
    <xf numFmtId="3" fontId="20" fillId="0" borderId="18" xfId="0" applyNumberFormat="1" applyFont="1" applyFill="1" applyBorder="1" applyAlignment="1"/>
    <xf numFmtId="3" fontId="20" fillId="0" borderId="20" xfId="1" applyNumberFormat="1" applyFont="1" applyFill="1" applyBorder="1" applyAlignment="1"/>
    <xf numFmtId="3" fontId="20" fillId="0" borderId="21" xfId="1" applyNumberFormat="1" applyFont="1" applyFill="1" applyBorder="1" applyAlignment="1"/>
    <xf numFmtId="3" fontId="20" fillId="0" borderId="22" xfId="1" applyNumberFormat="1" applyFont="1" applyFill="1" applyBorder="1" applyAlignment="1"/>
    <xf numFmtId="164" fontId="20" fillId="0" borderId="20" xfId="0" applyNumberFormat="1" applyFont="1" applyFill="1" applyBorder="1" applyAlignment="1"/>
    <xf numFmtId="164" fontId="20" fillId="0" borderId="21" xfId="0" applyNumberFormat="1" applyFont="1" applyFill="1" applyBorder="1" applyAlignment="1"/>
    <xf numFmtId="164" fontId="20" fillId="0" borderId="23" xfId="0" applyNumberFormat="1" applyFont="1" applyFill="1" applyBorder="1" applyAlignment="1"/>
    <xf numFmtId="3" fontId="4" fillId="0" borderId="19" xfId="0" applyNumberFormat="1" applyFont="1" applyFill="1" applyBorder="1" applyAlignment="1"/>
    <xf numFmtId="3" fontId="4" fillId="0" borderId="18" xfId="0" applyNumberFormat="1" applyFont="1" applyFill="1" applyBorder="1" applyAlignment="1"/>
    <xf numFmtId="3" fontId="4" fillId="0" borderId="20" xfId="1" applyNumberFormat="1" applyFont="1" applyFill="1" applyBorder="1" applyAlignment="1"/>
    <xf numFmtId="3" fontId="4" fillId="0" borderId="21" xfId="1" applyNumberFormat="1" applyFont="1" applyFill="1" applyBorder="1" applyAlignment="1"/>
    <xf numFmtId="3" fontId="4" fillId="0" borderId="21" xfId="0" applyNumberFormat="1" applyFont="1" applyFill="1" applyBorder="1" applyAlignment="1"/>
    <xf numFmtId="3" fontId="4" fillId="0" borderId="22" xfId="1" applyNumberFormat="1" applyFont="1" applyFill="1" applyBorder="1" applyAlignment="1"/>
    <xf numFmtId="164" fontId="4" fillId="0" borderId="20" xfId="0" applyNumberFormat="1" applyFont="1" applyFill="1" applyBorder="1" applyAlignment="1"/>
    <xf numFmtId="164" fontId="4" fillId="0" borderId="21" xfId="0" applyNumberFormat="1" applyFont="1" applyFill="1" applyBorder="1" applyAlignment="1"/>
    <xf numFmtId="164" fontId="4" fillId="0" borderId="23" xfId="0" applyNumberFormat="1" applyFont="1" applyFill="1" applyBorder="1" applyAlignment="1"/>
    <xf numFmtId="3" fontId="4" fillId="0" borderId="24" xfId="0" applyNumberFormat="1" applyFont="1" applyFill="1" applyBorder="1" applyAlignment="1"/>
    <xf numFmtId="3" fontId="4" fillId="0" borderId="25" xfId="0" applyNumberFormat="1" applyFont="1" applyFill="1" applyBorder="1" applyAlignment="1"/>
    <xf numFmtId="3" fontId="4" fillId="0" borderId="26" xfId="0" applyNumberFormat="1" applyFont="1" applyFill="1" applyBorder="1" applyAlignment="1"/>
    <xf numFmtId="3" fontId="4" fillId="0" borderId="27" xfId="1" applyNumberFormat="1" applyFont="1" applyFill="1" applyBorder="1" applyAlignment="1"/>
    <xf numFmtId="3" fontId="4" fillId="0" borderId="28" xfId="1" applyNumberFormat="1" applyFont="1" applyFill="1" applyBorder="1" applyAlignment="1"/>
    <xf numFmtId="3" fontId="4" fillId="0" borderId="28" xfId="0" applyNumberFormat="1" applyFont="1" applyFill="1" applyBorder="1" applyAlignment="1"/>
    <xf numFmtId="3" fontId="4" fillId="0" borderId="29" xfId="1" applyNumberFormat="1" applyFont="1" applyFill="1" applyBorder="1" applyAlignment="1"/>
    <xf numFmtId="164" fontId="4" fillId="0" borderId="27" xfId="0" applyNumberFormat="1" applyFont="1" applyFill="1" applyBorder="1" applyAlignment="1"/>
    <xf numFmtId="164" fontId="4" fillId="0" borderId="28" xfId="0" applyNumberFormat="1" applyFont="1" applyFill="1" applyBorder="1" applyAlignment="1"/>
    <xf numFmtId="164" fontId="4" fillId="0" borderId="30" xfId="0" applyNumberFormat="1" applyFont="1" applyFill="1" applyBorder="1" applyAlignment="1"/>
    <xf numFmtId="164" fontId="20" fillId="0" borderId="0" xfId="0" applyNumberFormat="1" applyFont="1" applyFill="1" applyBorder="1" applyAlignment="1"/>
    <xf numFmtId="0" fontId="18" fillId="0" borderId="5" xfId="1" applyNumberFormat="1" applyFont="1" applyFill="1" applyBorder="1" applyAlignment="1">
      <alignment horizontal="right" vertical="center"/>
    </xf>
    <xf numFmtId="0" fontId="21" fillId="0" borderId="0" xfId="0" applyFont="1"/>
    <xf numFmtId="0" fontId="13" fillId="0" borderId="0" xfId="1" applyNumberFormat="1" applyFont="1" applyFill="1" applyBorder="1" applyAlignment="1">
      <alignment vertical="center"/>
    </xf>
    <xf numFmtId="0" fontId="22" fillId="0" borderId="0" xfId="0" applyFont="1" applyFill="1"/>
    <xf numFmtId="0" fontId="23" fillId="0" borderId="0" xfId="1" applyFont="1"/>
    <xf numFmtId="0" fontId="13" fillId="0" borderId="5" xfId="1" applyNumberFormat="1" applyFont="1" applyFill="1" applyBorder="1" applyAlignment="1">
      <alignment vertical="center"/>
    </xf>
    <xf numFmtId="165" fontId="5" fillId="0" borderId="0" xfId="0" applyNumberFormat="1" applyFont="1"/>
    <xf numFmtId="165" fontId="5" fillId="0" borderId="0" xfId="0" applyNumberFormat="1" applyFont="1" applyBorder="1"/>
    <xf numFmtId="0" fontId="18" fillId="0" borderId="5" xfId="1" applyNumberFormat="1" applyFont="1" applyFill="1" applyBorder="1" applyAlignment="1">
      <alignment vertical="center"/>
    </xf>
    <xf numFmtId="165" fontId="24" fillId="0" borderId="0" xfId="0" applyNumberFormat="1" applyFont="1"/>
    <xf numFmtId="0" fontId="18" fillId="0" borderId="0" xfId="1" applyNumberFormat="1" applyFont="1" applyFill="1" applyBorder="1" applyAlignment="1">
      <alignment vertical="center"/>
    </xf>
    <xf numFmtId="165" fontId="3" fillId="0" borderId="0" xfId="0" applyNumberFormat="1" applyFont="1" applyBorder="1"/>
    <xf numFmtId="165" fontId="3" fillId="0" borderId="0" xfId="0" applyNumberFormat="1" applyFont="1"/>
    <xf numFmtId="0" fontId="4" fillId="0" borderId="0" xfId="1" applyNumberFormat="1" applyFont="1" applyFill="1" applyBorder="1" applyAlignment="1"/>
    <xf numFmtId="0" fontId="5" fillId="0" borderId="0" xfId="1"/>
    <xf numFmtId="166" fontId="4" fillId="0" borderId="0" xfId="1" applyNumberFormat="1" applyFont="1" applyFill="1" applyBorder="1" applyAlignment="1"/>
    <xf numFmtId="0" fontId="16" fillId="0" borderId="0" xfId="1" applyFont="1"/>
    <xf numFmtId="0" fontId="4" fillId="3" borderId="1" xfId="1" applyNumberFormat="1" applyFont="1" applyFill="1" applyBorder="1" applyAlignment="1"/>
    <xf numFmtId="0" fontId="20" fillId="3" borderId="1" xfId="1" applyNumberFormat="1" applyFont="1" applyFill="1" applyBorder="1" applyAlignment="1"/>
    <xf numFmtId="3" fontId="4" fillId="5" borderId="1" xfId="1" applyNumberFormat="1" applyFont="1" applyFill="1" applyBorder="1" applyAlignment="1"/>
    <xf numFmtId="3" fontId="4" fillId="0" borderId="1" xfId="1" applyNumberFormat="1" applyFont="1" applyFill="1" applyBorder="1" applyAlignment="1"/>
    <xf numFmtId="3" fontId="4" fillId="2" borderId="1" xfId="1" applyNumberFormat="1" applyFont="1" applyFill="1" applyBorder="1" applyAlignment="1"/>
    <xf numFmtId="0" fontId="5" fillId="0" borderId="0" xfId="1" applyBorder="1"/>
    <xf numFmtId="0" fontId="4" fillId="5" borderId="1" xfId="1" applyNumberFormat="1" applyFont="1" applyFill="1" applyBorder="1" applyAlignment="1"/>
    <xf numFmtId="0" fontId="4" fillId="0" borderId="1" xfId="1" applyNumberFormat="1" applyFont="1" applyFill="1" applyBorder="1" applyAlignment="1"/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3" fontId="25" fillId="0" borderId="0" xfId="1" applyNumberFormat="1" applyFont="1" applyBorder="1" applyAlignment="1">
      <alignment horizontal="right" vertical="center"/>
    </xf>
    <xf numFmtId="3" fontId="11" fillId="0" borderId="0" xfId="1" applyNumberFormat="1" applyFont="1" applyBorder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3" fontId="26" fillId="0" borderId="0" xfId="1" applyNumberFormat="1" applyFont="1" applyBorder="1" applyAlignment="1">
      <alignment horizontal="right" vertical="center"/>
    </xf>
    <xf numFmtId="3" fontId="13" fillId="0" borderId="0" xfId="1" applyNumberFormat="1" applyFont="1" applyBorder="1" applyAlignment="1">
      <alignment horizontal="right" vertical="center"/>
    </xf>
    <xf numFmtId="165" fontId="13" fillId="0" borderId="0" xfId="1" applyNumberFormat="1" applyFont="1" applyBorder="1" applyAlignment="1">
      <alignment horizontal="right" vertical="center"/>
    </xf>
    <xf numFmtId="3" fontId="26" fillId="0" borderId="0" xfId="1" quotePrefix="1" applyNumberFormat="1" applyFont="1" applyBorder="1" applyAlignment="1">
      <alignment horizontal="right" vertical="center"/>
    </xf>
    <xf numFmtId="3" fontId="13" fillId="0" borderId="0" xfId="1" quotePrefix="1" applyNumberFormat="1" applyFont="1" applyBorder="1" applyAlignment="1">
      <alignment horizontal="right" vertical="center"/>
    </xf>
    <xf numFmtId="0" fontId="4" fillId="2" borderId="1" xfId="1" applyNumberFormat="1" applyFont="1" applyFill="1" applyBorder="1" applyAlignment="1"/>
    <xf numFmtId="0" fontId="18" fillId="0" borderId="0" xfId="1" applyFont="1" applyBorder="1" applyAlignment="1">
      <alignment vertical="center"/>
    </xf>
    <xf numFmtId="3" fontId="27" fillId="0" borderId="0" xfId="1" applyNumberFormat="1" applyFont="1" applyBorder="1" applyAlignment="1">
      <alignment horizontal="right" vertical="center"/>
    </xf>
    <xf numFmtId="3" fontId="18" fillId="0" borderId="0" xfId="1" applyNumberFormat="1" applyFont="1" applyBorder="1" applyAlignment="1">
      <alignment horizontal="right" vertical="center"/>
    </xf>
    <xf numFmtId="165" fontId="18" fillId="0" borderId="0" xfId="1" applyNumberFormat="1" applyFont="1" applyBorder="1" applyAlignment="1">
      <alignment horizontal="right" vertical="center"/>
    </xf>
    <xf numFmtId="3" fontId="19" fillId="0" borderId="0" xfId="1" quotePrefix="1" applyNumberFormat="1" applyFont="1" applyBorder="1" applyAlignment="1">
      <alignment horizontal="right" vertical="center"/>
    </xf>
    <xf numFmtId="0" fontId="10" fillId="0" borderId="0" xfId="1" applyFont="1"/>
    <xf numFmtId="0" fontId="11" fillId="0" borderId="5" xfId="1" applyFont="1" applyBorder="1" applyAlignment="1">
      <alignment horizontal="left" vertical="center"/>
    </xf>
    <xf numFmtId="0" fontId="11" fillId="0" borderId="9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/>
    </xf>
    <xf numFmtId="0" fontId="11" fillId="0" borderId="29" xfId="1" applyFont="1" applyBorder="1" applyAlignment="1">
      <alignment horizontal="right" vertical="center"/>
    </xf>
    <xf numFmtId="0" fontId="11" fillId="0" borderId="31" xfId="1" applyFont="1" applyBorder="1" applyAlignment="1">
      <alignment horizontal="right" vertical="center"/>
    </xf>
    <xf numFmtId="0" fontId="11" fillId="0" borderId="32" xfId="1" applyFont="1" applyBorder="1" applyAlignment="1">
      <alignment horizontal="right" vertical="center"/>
    </xf>
    <xf numFmtId="0" fontId="11" fillId="0" borderId="3" xfId="1" applyFont="1" applyBorder="1" applyAlignment="1">
      <alignment horizontal="right" vertical="center"/>
    </xf>
    <xf numFmtId="0" fontId="11" fillId="0" borderId="5" xfId="1" applyFont="1" applyBorder="1" applyAlignment="1">
      <alignment horizontal="left" vertical="center"/>
    </xf>
    <xf numFmtId="3" fontId="11" fillId="0" borderId="9" xfId="1" applyNumberFormat="1" applyFont="1" applyBorder="1" applyAlignment="1">
      <alignment horizontal="right" vertical="center"/>
    </xf>
    <xf numFmtId="3" fontId="11" fillId="0" borderId="5" xfId="1" applyNumberFormat="1" applyFont="1" applyBorder="1" applyAlignment="1">
      <alignment horizontal="right" vertical="center"/>
    </xf>
    <xf numFmtId="0" fontId="13" fillId="0" borderId="5" xfId="1" applyFont="1" applyBorder="1" applyAlignment="1">
      <alignment vertical="center"/>
    </xf>
    <xf numFmtId="3" fontId="13" fillId="0" borderId="9" xfId="1" applyNumberFormat="1" applyFont="1" applyBorder="1" applyAlignment="1">
      <alignment horizontal="right" vertical="center"/>
    </xf>
    <xf numFmtId="3" fontId="13" fillId="0" borderId="5" xfId="1" applyNumberFormat="1" applyFont="1" applyBorder="1" applyAlignment="1">
      <alignment horizontal="right" vertical="center"/>
    </xf>
    <xf numFmtId="0" fontId="5" fillId="0" borderId="0" xfId="1" applyFont="1"/>
    <xf numFmtId="3" fontId="13" fillId="0" borderId="9" xfId="1" quotePrefix="1" applyNumberFormat="1" applyFont="1" applyBorder="1" applyAlignment="1">
      <alignment horizontal="right" vertical="center"/>
    </xf>
    <xf numFmtId="0" fontId="18" fillId="0" borderId="5" xfId="1" applyFont="1" applyBorder="1" applyAlignment="1">
      <alignment vertical="center"/>
    </xf>
    <xf numFmtId="3" fontId="18" fillId="0" borderId="9" xfId="1" applyNumberFormat="1" applyFont="1" applyBorder="1" applyAlignment="1">
      <alignment horizontal="right" vertical="center"/>
    </xf>
    <xf numFmtId="3" fontId="18" fillId="0" borderId="5" xfId="1" applyNumberFormat="1" applyFont="1" applyBorder="1" applyAlignment="1">
      <alignment horizontal="right" vertical="center"/>
    </xf>
    <xf numFmtId="3" fontId="13" fillId="0" borderId="5" xfId="1" quotePrefix="1" applyNumberFormat="1" applyFont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13" fillId="0" borderId="0" xfId="1" applyFont="1" applyFill="1" applyBorder="1" applyAlignment="1">
      <alignment vertical="center"/>
    </xf>
    <xf numFmtId="0" fontId="21" fillId="0" borderId="0" xfId="1" applyFont="1"/>
    <xf numFmtId="0" fontId="29" fillId="0" borderId="5" xfId="1" applyNumberFormat="1" applyFont="1" applyFill="1" applyBorder="1" applyAlignment="1">
      <alignment vertical="center"/>
    </xf>
    <xf numFmtId="0" fontId="5" fillId="0" borderId="0" xfId="1" applyFill="1"/>
    <xf numFmtId="165" fontId="5" fillId="0" borderId="0" xfId="1" applyNumberFormat="1"/>
    <xf numFmtId="0" fontId="30" fillId="0" borderId="0" xfId="1" applyFont="1" applyFill="1"/>
    <xf numFmtId="3" fontId="20" fillId="0" borderId="1" xfId="1" applyNumberFormat="1" applyFont="1" applyFill="1" applyBorder="1" applyAlignment="1"/>
    <xf numFmtId="0" fontId="31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3" fontId="4" fillId="0" borderId="0" xfId="1" applyNumberFormat="1" applyFont="1" applyFill="1" applyBorder="1" applyAlignment="1"/>
    <xf numFmtId="3" fontId="32" fillId="0" borderId="0" xfId="1" applyNumberFormat="1" applyFont="1" applyAlignment="1">
      <alignment horizontal="left"/>
    </xf>
    <xf numFmtId="0" fontId="2" fillId="0" borderId="0" xfId="3" applyFont="1"/>
    <xf numFmtId="0" fontId="20" fillId="0" borderId="0" xfId="4" applyFont="1"/>
    <xf numFmtId="0" fontId="4" fillId="0" borderId="0" xfId="4"/>
    <xf numFmtId="0" fontId="4" fillId="0" borderId="0" xfId="5"/>
    <xf numFmtId="0" fontId="34" fillId="6" borderId="33" xfId="4" applyFont="1" applyFill="1" applyBorder="1" applyAlignment="1">
      <alignment horizontal="right" vertical="top" wrapText="1"/>
    </xf>
    <xf numFmtId="0" fontId="34" fillId="6" borderId="34" xfId="4" applyFont="1" applyFill="1" applyBorder="1" applyAlignment="1">
      <alignment horizontal="right" vertical="top" wrapText="1"/>
    </xf>
    <xf numFmtId="0" fontId="35" fillId="6" borderId="33" xfId="4" applyFont="1" applyFill="1" applyBorder="1" applyAlignment="1">
      <alignment vertical="top" wrapText="1"/>
    </xf>
    <xf numFmtId="0" fontId="35" fillId="6" borderId="35" xfId="4" applyFont="1" applyFill="1" applyBorder="1" applyAlignment="1">
      <alignment vertical="top" wrapText="1"/>
    </xf>
    <xf numFmtId="0" fontId="35" fillId="6" borderId="34" xfId="4" applyFont="1" applyFill="1" applyBorder="1" applyAlignment="1">
      <alignment vertical="top" wrapText="1"/>
    </xf>
    <xf numFmtId="0" fontId="36" fillId="6" borderId="33" xfId="4" applyFont="1" applyFill="1" applyBorder="1" applyAlignment="1">
      <alignment vertical="top" wrapText="1"/>
    </xf>
    <xf numFmtId="0" fontId="36" fillId="6" borderId="35" xfId="4" applyFont="1" applyFill="1" applyBorder="1" applyAlignment="1">
      <alignment vertical="top" wrapText="1"/>
    </xf>
    <xf numFmtId="0" fontId="36" fillId="6" borderId="34" xfId="4" applyFont="1" applyFill="1" applyBorder="1" applyAlignment="1">
      <alignment vertical="top" wrapText="1"/>
    </xf>
    <xf numFmtId="0" fontId="37" fillId="6" borderId="33" xfId="4" applyFont="1" applyFill="1" applyBorder="1" applyAlignment="1">
      <alignment vertical="top" wrapText="1"/>
    </xf>
    <xf numFmtId="0" fontId="37" fillId="6" borderId="35" xfId="4" applyFont="1" applyFill="1" applyBorder="1" applyAlignment="1">
      <alignment vertical="top" wrapText="1"/>
    </xf>
    <xf numFmtId="0" fontId="37" fillId="6" borderId="34" xfId="4" applyFont="1" applyFill="1" applyBorder="1" applyAlignment="1">
      <alignment vertical="top" wrapText="1"/>
    </xf>
    <xf numFmtId="0" fontId="34" fillId="7" borderId="33" xfId="4" applyFont="1" applyFill="1" applyBorder="1" applyAlignment="1">
      <alignment horizontal="right" vertical="center" wrapText="1"/>
    </xf>
    <xf numFmtId="0" fontId="34" fillId="7" borderId="34" xfId="4" applyFont="1" applyFill="1" applyBorder="1" applyAlignment="1">
      <alignment horizontal="right" vertical="center" wrapText="1"/>
    </xf>
    <xf numFmtId="0" fontId="35" fillId="7" borderId="36" xfId="4" applyFont="1" applyFill="1" applyBorder="1" applyAlignment="1">
      <alignment horizontal="center" vertical="top" wrapText="1"/>
    </xf>
    <xf numFmtId="0" fontId="37" fillId="8" borderId="36" xfId="4" applyFont="1" applyFill="1" applyBorder="1" applyAlignment="1"/>
    <xf numFmtId="0" fontId="38" fillId="9" borderId="36" xfId="4" applyFont="1" applyFill="1" applyBorder="1" applyAlignment="1">
      <alignment horizontal="center"/>
    </xf>
    <xf numFmtId="0" fontId="20" fillId="0" borderId="0" xfId="5" applyFont="1"/>
    <xf numFmtId="0" fontId="39" fillId="8" borderId="36" xfId="4" applyFont="1" applyFill="1" applyBorder="1" applyAlignment="1">
      <alignment vertical="top" wrapText="1"/>
    </xf>
    <xf numFmtId="3" fontId="40" fillId="0" borderId="36" xfId="4" applyNumberFormat="1" applyFont="1" applyBorder="1" applyAlignment="1">
      <alignment horizontal="right"/>
    </xf>
    <xf numFmtId="3" fontId="41" fillId="0" borderId="36" xfId="4" applyNumberFormat="1" applyFont="1" applyBorder="1" applyAlignment="1">
      <alignment horizontal="right"/>
    </xf>
    <xf numFmtId="3" fontId="42" fillId="0" borderId="36" xfId="4" applyNumberFormat="1" applyFont="1" applyBorder="1" applyAlignment="1">
      <alignment horizontal="right"/>
    </xf>
    <xf numFmtId="0" fontId="37" fillId="8" borderId="36" xfId="5" applyFont="1" applyFill="1" applyBorder="1" applyAlignment="1">
      <alignment vertical="top" wrapText="1"/>
    </xf>
    <xf numFmtId="3" fontId="43" fillId="10" borderId="36" xfId="4" applyNumberFormat="1" applyFont="1" applyFill="1" applyBorder="1" applyAlignment="1">
      <alignment horizontal="right"/>
    </xf>
    <xf numFmtId="0" fontId="35" fillId="7" borderId="36" xfId="5" applyFont="1" applyFill="1" applyBorder="1" applyAlignment="1">
      <alignment horizontal="center" vertical="center" wrapText="1"/>
    </xf>
    <xf numFmtId="3" fontId="44" fillId="0" borderId="36" xfId="5" applyNumberFormat="1" applyFont="1" applyBorder="1" applyAlignment="1">
      <alignment horizontal="right" vertical="center"/>
    </xf>
    <xf numFmtId="3" fontId="45" fillId="10" borderId="36" xfId="5" applyNumberFormat="1" applyFont="1" applyFill="1" applyBorder="1" applyAlignment="1">
      <alignment horizontal="right" vertical="center"/>
    </xf>
    <xf numFmtId="0" fontId="4" fillId="0" borderId="0" xfId="5" applyAlignment="1">
      <alignment vertical="center"/>
    </xf>
    <xf numFmtId="3" fontId="46" fillId="0" borderId="37" xfId="5" applyNumberFormat="1" applyFont="1" applyBorder="1" applyAlignment="1">
      <alignment horizontal="right" vertical="center"/>
    </xf>
    <xf numFmtId="3" fontId="45" fillId="10" borderId="37" xfId="5" applyNumberFormat="1" applyFont="1" applyFill="1" applyBorder="1" applyAlignment="1">
      <alignment horizontal="right" vertical="center"/>
    </xf>
    <xf numFmtId="3" fontId="47" fillId="0" borderId="0" xfId="3" applyNumberFormat="1" applyFont="1" applyAlignment="1">
      <alignment vertical="center"/>
    </xf>
    <xf numFmtId="3" fontId="48" fillId="0" borderId="0" xfId="3" applyNumberFormat="1" applyFont="1" applyAlignment="1">
      <alignment vertical="center"/>
    </xf>
    <xf numFmtId="3" fontId="43" fillId="0" borderId="36" xfId="4" applyNumberFormat="1" applyFont="1" applyBorder="1" applyAlignment="1">
      <alignment horizontal="right"/>
    </xf>
    <xf numFmtId="0" fontId="35" fillId="7" borderId="36" xfId="5" applyFont="1" applyFill="1" applyBorder="1" applyAlignment="1">
      <alignment horizontal="center" vertical="top" wrapText="1"/>
    </xf>
    <xf numFmtId="3" fontId="46" fillId="0" borderId="36" xfId="5" applyNumberFormat="1" applyFont="1" applyBorder="1" applyAlignment="1">
      <alignment horizontal="right"/>
    </xf>
    <xf numFmtId="3" fontId="46" fillId="10" borderId="36" xfId="5" applyNumberFormat="1" applyFont="1" applyFill="1" applyBorder="1" applyAlignment="1">
      <alignment horizontal="right"/>
    </xf>
    <xf numFmtId="0" fontId="35" fillId="7" borderId="37" xfId="5" applyFont="1" applyFill="1" applyBorder="1" applyAlignment="1">
      <alignment horizontal="center" vertical="center" wrapText="1"/>
    </xf>
    <xf numFmtId="3" fontId="10" fillId="0" borderId="0" xfId="3" applyNumberFormat="1" applyFont="1" applyAlignment="1">
      <alignment vertical="center"/>
    </xf>
    <xf numFmtId="3" fontId="47" fillId="0" borderId="0" xfId="3" applyNumberFormat="1" applyFont="1"/>
    <xf numFmtId="3" fontId="10" fillId="0" borderId="0" xfId="3" applyNumberFormat="1" applyFont="1"/>
    <xf numFmtId="0" fontId="49" fillId="8" borderId="36" xfId="4" applyFont="1" applyFill="1" applyBorder="1" applyAlignment="1">
      <alignment vertical="top" wrapText="1"/>
    </xf>
    <xf numFmtId="3" fontId="40" fillId="10" borderId="36" xfId="4" applyNumberFormat="1" applyFont="1" applyFill="1" applyBorder="1" applyAlignment="1">
      <alignment horizontal="right"/>
    </xf>
    <xf numFmtId="3" fontId="41" fillId="10" borderId="36" xfId="4" applyNumberFormat="1" applyFont="1" applyFill="1" applyBorder="1" applyAlignment="1">
      <alignment horizontal="right"/>
    </xf>
    <xf numFmtId="3" fontId="42" fillId="10" borderId="36" xfId="4" applyNumberFormat="1" applyFont="1" applyFill="1" applyBorder="1" applyAlignment="1">
      <alignment horizontal="right"/>
    </xf>
    <xf numFmtId="3" fontId="44" fillId="0" borderId="36" xfId="5" applyNumberFormat="1" applyFont="1" applyBorder="1" applyAlignment="1">
      <alignment horizontal="right"/>
    </xf>
    <xf numFmtId="3" fontId="45" fillId="10" borderId="36" xfId="5" applyNumberFormat="1" applyFont="1" applyFill="1" applyBorder="1" applyAlignment="1">
      <alignment horizontal="right"/>
    </xf>
    <xf numFmtId="165" fontId="4" fillId="0" borderId="0" xfId="5" applyNumberFormat="1"/>
    <xf numFmtId="3" fontId="48" fillId="0" borderId="0" xfId="3" applyNumberFormat="1" applyFont="1"/>
    <xf numFmtId="0" fontId="36" fillId="7" borderId="36" xfId="5" applyFont="1" applyFill="1" applyBorder="1" applyAlignment="1">
      <alignment horizontal="center" vertical="top" wrapText="1"/>
    </xf>
    <xf numFmtId="0" fontId="35" fillId="7" borderId="33" xfId="5" applyFont="1" applyFill="1" applyBorder="1" applyAlignment="1">
      <alignment horizontal="center" vertical="top" wrapText="1"/>
    </xf>
    <xf numFmtId="0" fontId="49" fillId="0" borderId="0" xfId="4" applyFont="1" applyAlignment="1">
      <alignment horizontal="left"/>
    </xf>
    <xf numFmtId="0" fontId="35" fillId="7" borderId="38" xfId="5" applyFont="1" applyFill="1" applyBorder="1" applyAlignment="1">
      <alignment horizontal="center" vertical="top" wrapText="1"/>
    </xf>
    <xf numFmtId="3" fontId="44" fillId="0" borderId="38" xfId="5" applyNumberFormat="1" applyFont="1" applyBorder="1" applyAlignment="1">
      <alignment horizontal="right"/>
    </xf>
    <xf numFmtId="3" fontId="45" fillId="10" borderId="38" xfId="5" applyNumberFormat="1" applyFont="1" applyFill="1" applyBorder="1" applyAlignment="1">
      <alignment horizontal="right"/>
    </xf>
    <xf numFmtId="3" fontId="46" fillId="0" borderId="33" xfId="5" applyNumberFormat="1" applyFont="1" applyBorder="1" applyAlignment="1">
      <alignment horizontal="right"/>
    </xf>
    <xf numFmtId="0" fontId="35" fillId="7" borderId="37" xfId="6" applyFont="1" applyFill="1" applyBorder="1" applyAlignment="1">
      <alignment horizontal="center" vertical="top" wrapText="1"/>
    </xf>
    <xf numFmtId="0" fontId="10" fillId="0" borderId="0" xfId="5" applyFont="1" applyFill="1" applyBorder="1" applyAlignment="1"/>
    <xf numFmtId="0" fontId="50" fillId="0" borderId="0" xfId="5" applyFont="1" applyFill="1" applyBorder="1" applyAlignment="1">
      <alignment vertical="center"/>
    </xf>
    <xf numFmtId="0" fontId="51" fillId="0" borderId="0" xfId="5" applyFont="1" applyFill="1" applyBorder="1" applyAlignment="1">
      <alignment vertical="center"/>
    </xf>
    <xf numFmtId="0" fontId="50" fillId="0" borderId="2" xfId="5" applyFont="1" applyFill="1" applyBorder="1" applyAlignment="1">
      <alignment vertical="center"/>
    </xf>
    <xf numFmtId="0" fontId="50" fillId="0" borderId="3" xfId="5" applyFont="1" applyFill="1" applyBorder="1" applyAlignment="1">
      <alignment horizontal="right" vertical="center"/>
    </xf>
    <xf numFmtId="0" fontId="50" fillId="0" borderId="3" xfId="5" applyFont="1" applyFill="1" applyBorder="1" applyAlignment="1">
      <alignment horizontal="right" vertical="center" wrapText="1"/>
    </xf>
    <xf numFmtId="0" fontId="50" fillId="0" borderId="2" xfId="5" applyFont="1" applyFill="1" applyBorder="1" applyAlignment="1">
      <alignment horizontal="right" vertical="center" wrapText="1"/>
    </xf>
    <xf numFmtId="0" fontId="11" fillId="0" borderId="3" xfId="5" applyFont="1" applyFill="1" applyBorder="1" applyAlignment="1">
      <alignment horizontal="right" vertical="center" wrapText="1"/>
    </xf>
    <xf numFmtId="0" fontId="11" fillId="0" borderId="0" xfId="5" applyFont="1" applyFill="1" applyBorder="1" applyAlignment="1">
      <alignment horizontal="right" vertical="center" wrapText="1"/>
    </xf>
    <xf numFmtId="0" fontId="13" fillId="0" borderId="5" xfId="5" applyFont="1" applyBorder="1" applyAlignment="1">
      <alignment horizontal="left"/>
    </xf>
    <xf numFmtId="167" fontId="13" fillId="0" borderId="0" xfId="7" applyFont="1" applyBorder="1" applyAlignment="1">
      <alignment horizontal="right" vertical="center"/>
    </xf>
    <xf numFmtId="168" fontId="13" fillId="0" borderId="5" xfId="7" applyNumberFormat="1" applyFont="1" applyBorder="1" applyAlignment="1">
      <alignment horizontal="right" vertical="center"/>
    </xf>
    <xf numFmtId="0" fontId="13" fillId="0" borderId="0" xfId="5" quotePrefix="1" applyFont="1" applyFill="1" applyBorder="1" applyAlignment="1">
      <alignment horizontal="right" vertical="center"/>
    </xf>
    <xf numFmtId="165" fontId="13" fillId="0" borderId="0" xfId="5" quotePrefix="1" applyNumberFormat="1" applyFont="1" applyFill="1" applyBorder="1" applyAlignment="1">
      <alignment horizontal="right" vertical="center"/>
    </xf>
    <xf numFmtId="167" fontId="13" fillId="0" borderId="0" xfId="7" applyFont="1" applyFill="1" applyAlignment="1">
      <alignment horizontal="right" vertical="center"/>
    </xf>
    <xf numFmtId="165" fontId="13" fillId="0" borderId="0" xfId="5" applyNumberFormat="1" applyFont="1" applyFill="1" applyBorder="1" applyAlignment="1">
      <alignment horizontal="right" vertical="center"/>
    </xf>
    <xf numFmtId="167" fontId="13" fillId="0" borderId="0" xfId="7" applyFont="1" applyFill="1" applyBorder="1" applyAlignment="1">
      <alignment horizontal="right" vertical="center"/>
    </xf>
    <xf numFmtId="1" fontId="13" fillId="0" borderId="0" xfId="5" applyNumberFormat="1" applyFont="1" applyFill="1" applyBorder="1" applyAlignment="1">
      <alignment horizontal="right" vertical="center"/>
    </xf>
    <xf numFmtId="168" fontId="4" fillId="0" borderId="0" xfId="5" applyNumberFormat="1"/>
    <xf numFmtId="167" fontId="4" fillId="0" borderId="0" xfId="5" applyNumberFormat="1"/>
    <xf numFmtId="0" fontId="4" fillId="0" borderId="0" xfId="5" applyFill="1" applyBorder="1"/>
    <xf numFmtId="3" fontId="46" fillId="0" borderId="0" xfId="5" applyNumberFormat="1" applyFont="1" applyBorder="1" applyAlignment="1">
      <alignment horizontal="right"/>
    </xf>
    <xf numFmtId="167" fontId="13" fillId="0" borderId="0" xfId="7" applyFont="1" applyFill="1" applyBorder="1"/>
    <xf numFmtId="167" fontId="13" fillId="0" borderId="0" xfId="7" applyFont="1" applyBorder="1"/>
    <xf numFmtId="168" fontId="13" fillId="0" borderId="0" xfId="7" applyNumberFormat="1" applyFont="1" applyBorder="1"/>
    <xf numFmtId="165" fontId="13" fillId="0" borderId="0" xfId="5" applyNumberFormat="1" applyFont="1" applyFill="1" applyBorder="1" applyAlignment="1">
      <alignment horizontal="right"/>
    </xf>
    <xf numFmtId="164" fontId="13" fillId="0" borderId="0" xfId="5" applyNumberFormat="1" applyFont="1" applyFill="1" applyBorder="1"/>
    <xf numFmtId="0" fontId="17" fillId="0" borderId="0" xfId="5" applyFont="1" applyAlignment="1">
      <alignment horizontal="left" vertical="center"/>
    </xf>
    <xf numFmtId="0" fontId="13" fillId="0" borderId="0" xfId="5" applyFont="1" applyFill="1" applyBorder="1" applyAlignment="1">
      <alignment horizontal="left"/>
    </xf>
    <xf numFmtId="168" fontId="13" fillId="0" borderId="0" xfId="7" applyNumberFormat="1" applyFont="1" applyFill="1" applyBorder="1"/>
    <xf numFmtId="0" fontId="13" fillId="0" borderId="0" xfId="5" quotePrefix="1" applyFont="1" applyFill="1" applyBorder="1" applyAlignment="1">
      <alignment horizontal="right"/>
    </xf>
    <xf numFmtId="167" fontId="13" fillId="0" borderId="0" xfId="7" applyFont="1" applyFill="1"/>
    <xf numFmtId="165" fontId="13" fillId="0" borderId="0" xfId="5" quotePrefix="1" applyNumberFormat="1" applyFont="1" applyFill="1" applyBorder="1" applyAlignment="1">
      <alignment horizontal="right"/>
    </xf>
    <xf numFmtId="0" fontId="52" fillId="0" borderId="0" xfId="5" applyFont="1"/>
    <xf numFmtId="0" fontId="53" fillId="0" borderId="0" xfId="5" applyFont="1" applyFill="1" applyBorder="1" applyAlignment="1">
      <alignment horizontal="left"/>
    </xf>
    <xf numFmtId="167" fontId="53" fillId="0" borderId="0" xfId="7" applyFont="1" applyFill="1" applyBorder="1"/>
    <xf numFmtId="167" fontId="54" fillId="0" borderId="0" xfId="7" applyFont="1" applyFill="1"/>
    <xf numFmtId="0" fontId="54" fillId="0" borderId="0" xfId="5" applyFont="1" applyBorder="1" applyAlignment="1">
      <alignment horizontal="left"/>
    </xf>
    <xf numFmtId="167" fontId="53" fillId="0" borderId="0" xfId="7" applyFont="1" applyBorder="1"/>
    <xf numFmtId="0" fontId="21" fillId="0" borderId="0" xfId="5" applyFont="1" applyFill="1" applyBorder="1" applyAlignment="1"/>
    <xf numFmtId="49" fontId="54" fillId="0" borderId="0" xfId="5" applyNumberFormat="1" applyFont="1" applyFill="1" applyAlignment="1">
      <alignment horizontal="justify" vertical="top"/>
    </xf>
    <xf numFmtId="165" fontId="55" fillId="0" borderId="0" xfId="5" applyNumberFormat="1" applyFont="1" applyFill="1" applyBorder="1" applyAlignment="1">
      <alignment horizontal="right"/>
    </xf>
    <xf numFmtId="0" fontId="56" fillId="0" borderId="0" xfId="3" applyFont="1"/>
    <xf numFmtId="0" fontId="1" fillId="0" borderId="0" xfId="3"/>
    <xf numFmtId="0" fontId="35" fillId="7" borderId="33" xfId="6" applyFont="1" applyFill="1" applyBorder="1" applyAlignment="1">
      <alignment horizontal="center" vertical="top" wrapText="1"/>
    </xf>
    <xf numFmtId="0" fontId="35" fillId="7" borderId="35" xfId="6" applyFont="1" applyFill="1" applyBorder="1" applyAlignment="1">
      <alignment horizontal="center" vertical="top" wrapText="1"/>
    </xf>
    <xf numFmtId="0" fontId="35" fillId="7" borderId="39" xfId="6" applyFont="1" applyFill="1" applyBorder="1" applyAlignment="1">
      <alignment horizontal="center" vertical="top" wrapText="1"/>
    </xf>
    <xf numFmtId="0" fontId="10" fillId="0" borderId="0" xfId="3" applyFont="1"/>
    <xf numFmtId="0" fontId="35" fillId="7" borderId="36" xfId="6" applyFont="1" applyFill="1" applyBorder="1" applyAlignment="1">
      <alignment horizontal="center" vertical="top" wrapText="1"/>
    </xf>
    <xf numFmtId="0" fontId="36" fillId="7" borderId="36" xfId="6" applyFont="1" applyFill="1" applyBorder="1" applyAlignment="1">
      <alignment horizontal="center" vertical="top" wrapText="1"/>
    </xf>
    <xf numFmtId="0" fontId="35" fillId="7" borderId="38" xfId="6" applyFont="1" applyFill="1" applyBorder="1" applyAlignment="1">
      <alignment horizontal="center" vertical="top" wrapText="1"/>
    </xf>
    <xf numFmtId="0" fontId="37" fillId="8" borderId="36" xfId="6" applyFont="1" applyFill="1" applyBorder="1" applyAlignment="1">
      <alignment vertical="top" wrapText="1"/>
    </xf>
    <xf numFmtId="3" fontId="46" fillId="0" borderId="36" xfId="6" applyNumberFormat="1" applyFont="1" applyBorder="1" applyAlignment="1">
      <alignment horizontal="right"/>
    </xf>
    <xf numFmtId="3" fontId="46" fillId="0" borderId="38" xfId="6" applyNumberFormat="1" applyFont="1" applyBorder="1" applyAlignment="1">
      <alignment horizontal="right"/>
    </xf>
    <xf numFmtId="0" fontId="39" fillId="8" borderId="36" xfId="6" applyFont="1" applyFill="1" applyBorder="1" applyAlignment="1">
      <alignment vertical="top" wrapText="1"/>
    </xf>
    <xf numFmtId="3" fontId="43" fillId="10" borderId="36" xfId="6" applyNumberFormat="1" applyFont="1" applyFill="1" applyBorder="1" applyAlignment="1">
      <alignment horizontal="right"/>
    </xf>
    <xf numFmtId="3" fontId="43" fillId="10" borderId="38" xfId="6" applyNumberFormat="1" applyFont="1" applyFill="1" applyBorder="1" applyAlignment="1">
      <alignment horizontal="right"/>
    </xf>
    <xf numFmtId="3" fontId="43" fillId="0" borderId="36" xfId="6" applyNumberFormat="1" applyFont="1" applyBorder="1" applyAlignment="1">
      <alignment horizontal="right"/>
    </xf>
    <xf numFmtId="3" fontId="43" fillId="0" borderId="38" xfId="6" applyNumberFormat="1" applyFont="1" applyBorder="1" applyAlignment="1">
      <alignment horizontal="right"/>
    </xf>
    <xf numFmtId="0" fontId="57" fillId="8" borderId="36" xfId="6" applyFont="1" applyFill="1" applyBorder="1" applyAlignment="1">
      <alignment vertical="top" wrapText="1"/>
    </xf>
    <xf numFmtId="3" fontId="45" fillId="10" borderId="36" xfId="6" applyNumberFormat="1" applyFont="1" applyFill="1" applyBorder="1" applyAlignment="1">
      <alignment horizontal="right"/>
    </xf>
    <xf numFmtId="3" fontId="45" fillId="10" borderId="38" xfId="6" applyNumberFormat="1" applyFont="1" applyFill="1" applyBorder="1" applyAlignment="1">
      <alignment horizontal="right"/>
    </xf>
    <xf numFmtId="0" fontId="58" fillId="8" borderId="36" xfId="6" applyFont="1" applyFill="1" applyBorder="1" applyAlignment="1">
      <alignment vertical="top" wrapText="1"/>
    </xf>
    <xf numFmtId="3" fontId="59" fillId="0" borderId="36" xfId="6" applyNumberFormat="1" applyFont="1" applyBorder="1" applyAlignment="1">
      <alignment horizontal="right"/>
    </xf>
    <xf numFmtId="3" fontId="59" fillId="0" borderId="38" xfId="6" applyNumberFormat="1" applyFont="1" applyBorder="1" applyAlignment="1">
      <alignment horizontal="right"/>
    </xf>
    <xf numFmtId="3" fontId="59" fillId="10" borderId="36" xfId="6" applyNumberFormat="1" applyFont="1" applyFill="1" applyBorder="1" applyAlignment="1">
      <alignment horizontal="right"/>
    </xf>
    <xf numFmtId="3" fontId="59" fillId="10" borderId="38" xfId="6" applyNumberFormat="1" applyFont="1" applyFill="1" applyBorder="1" applyAlignment="1">
      <alignment horizontal="right"/>
    </xf>
    <xf numFmtId="0" fontId="60" fillId="0" borderId="0" xfId="3" applyFont="1" applyAlignment="1">
      <alignment horizontal="left" vertical="center"/>
    </xf>
    <xf numFmtId="0" fontId="35" fillId="7" borderId="33" xfId="6" applyFont="1" applyFill="1" applyBorder="1" applyAlignment="1">
      <alignment horizontal="center" vertical="top" wrapText="1"/>
    </xf>
    <xf numFmtId="0" fontId="37" fillId="8" borderId="36" xfId="6" applyFont="1" applyFill="1" applyBorder="1" applyAlignment="1">
      <alignment wrapText="1"/>
    </xf>
    <xf numFmtId="3" fontId="61" fillId="0" borderId="0" xfId="3" applyNumberFormat="1" applyFont="1"/>
    <xf numFmtId="3" fontId="62" fillId="0" borderId="0" xfId="3" applyNumberFormat="1" applyFont="1"/>
    <xf numFmtId="1" fontId="1" fillId="0" borderId="0" xfId="3" applyNumberFormat="1"/>
    <xf numFmtId="1" fontId="1" fillId="0" borderId="0" xfId="3" quotePrefix="1" applyNumberFormat="1"/>
    <xf numFmtId="0" fontId="63" fillId="0" borderId="0" xfId="3" applyFont="1" applyAlignment="1">
      <alignment horizontal="left" vertical="center"/>
    </xf>
    <xf numFmtId="0" fontId="35" fillId="7" borderId="40" xfId="6" applyFont="1" applyFill="1" applyBorder="1" applyAlignment="1">
      <alignment horizontal="center" vertical="top" wrapText="1"/>
    </xf>
    <xf numFmtId="3" fontId="46" fillId="0" borderId="37" xfId="6" applyNumberFormat="1" applyFont="1" applyBorder="1" applyAlignment="1">
      <alignment horizontal="right"/>
    </xf>
    <xf numFmtId="3" fontId="43" fillId="10" borderId="37" xfId="6" applyNumberFormat="1" applyFont="1" applyFill="1" applyBorder="1" applyAlignment="1">
      <alignment horizontal="right"/>
    </xf>
    <xf numFmtId="3" fontId="43" fillId="0" borderId="37" xfId="6" applyNumberFormat="1" applyFont="1" applyBorder="1" applyAlignment="1">
      <alignment horizontal="right"/>
    </xf>
    <xf numFmtId="3" fontId="45" fillId="10" borderId="37" xfId="6" applyNumberFormat="1" applyFont="1" applyFill="1" applyBorder="1" applyAlignment="1">
      <alignment horizontal="right"/>
    </xf>
    <xf numFmtId="3" fontId="59" fillId="0" borderId="37" xfId="6" applyNumberFormat="1" applyFont="1" applyBorder="1" applyAlignment="1">
      <alignment horizontal="right"/>
    </xf>
    <xf numFmtId="3" fontId="59" fillId="10" borderId="37" xfId="6" applyNumberFormat="1" applyFont="1" applyFill="1" applyBorder="1" applyAlignment="1">
      <alignment horizontal="right"/>
    </xf>
    <xf numFmtId="3" fontId="1" fillId="0" borderId="0" xfId="3" applyNumberFormat="1"/>
    <xf numFmtId="0" fontId="6" fillId="0" borderId="0" xfId="3" applyFont="1" applyAlignment="1">
      <alignment horizontal="justify" vertical="center"/>
    </xf>
    <xf numFmtId="0" fontId="10" fillId="0" borderId="0" xfId="3" applyFont="1" applyAlignment="1"/>
    <xf numFmtId="0" fontId="56" fillId="0" borderId="0" xfId="3" applyFont="1" applyAlignment="1">
      <alignment vertical="center"/>
    </xf>
    <xf numFmtId="0" fontId="1" fillId="0" borderId="0" xfId="3" applyAlignment="1">
      <alignment vertical="center"/>
    </xf>
    <xf numFmtId="0" fontId="50" fillId="0" borderId="5" xfId="3" applyFont="1" applyBorder="1" applyAlignment="1">
      <alignment horizontal="left" vertical="center"/>
    </xf>
    <xf numFmtId="0" fontId="50" fillId="0" borderId="11" xfId="3" applyFont="1" applyBorder="1" applyAlignment="1">
      <alignment horizontal="center" vertical="center"/>
    </xf>
    <xf numFmtId="0" fontId="50" fillId="0" borderId="41" xfId="3" applyFont="1" applyBorder="1" applyAlignment="1">
      <alignment horizontal="center" vertical="center"/>
    </xf>
    <xf numFmtId="0" fontId="50" fillId="0" borderId="0" xfId="3" applyFont="1" applyBorder="1" applyAlignment="1">
      <alignment horizontal="center" vertical="center"/>
    </xf>
    <xf numFmtId="0" fontId="50" fillId="0" borderId="10" xfId="3" applyFont="1" applyBorder="1" applyAlignment="1">
      <alignment horizontal="center" vertical="center" wrapText="1"/>
    </xf>
    <xf numFmtId="0" fontId="50" fillId="0" borderId="11" xfId="3" applyFont="1" applyBorder="1" applyAlignment="1">
      <alignment horizontal="center" vertical="center" wrapText="1"/>
    </xf>
    <xf numFmtId="0" fontId="50" fillId="0" borderId="2" xfId="3" applyFont="1" applyBorder="1" applyAlignment="1">
      <alignment horizontal="left" vertical="center"/>
    </xf>
    <xf numFmtId="0" fontId="50" fillId="0" borderId="3" xfId="3" applyFont="1" applyBorder="1" applyAlignment="1">
      <alignment horizontal="right" vertical="center"/>
    </xf>
    <xf numFmtId="0" fontId="50" fillId="0" borderId="32" xfId="3" applyFont="1" applyBorder="1" applyAlignment="1">
      <alignment horizontal="right" vertical="center"/>
    </xf>
    <xf numFmtId="0" fontId="50" fillId="0" borderId="31" xfId="3" applyFont="1" applyBorder="1" applyAlignment="1">
      <alignment horizontal="right" vertical="center"/>
    </xf>
    <xf numFmtId="0" fontId="50" fillId="0" borderId="4" xfId="3" applyFont="1" applyBorder="1" applyAlignment="1">
      <alignment horizontal="right" vertical="center"/>
    </xf>
    <xf numFmtId="0" fontId="64" fillId="0" borderId="5" xfId="3" applyFont="1" applyBorder="1" applyAlignment="1">
      <alignment vertical="center"/>
    </xf>
    <xf numFmtId="3" fontId="64" fillId="0" borderId="0" xfId="3" applyNumberFormat="1" applyFont="1" applyBorder="1" applyAlignment="1">
      <alignment vertical="center"/>
    </xf>
    <xf numFmtId="3" fontId="64" fillId="0" borderId="5" xfId="3" applyNumberFormat="1" applyFont="1" applyBorder="1" applyAlignment="1">
      <alignment vertical="center"/>
    </xf>
    <xf numFmtId="165" fontId="64" fillId="0" borderId="0" xfId="3" applyNumberFormat="1" applyFont="1" applyBorder="1" applyAlignment="1">
      <alignment vertical="center"/>
    </xf>
    <xf numFmtId="165" fontId="64" fillId="0" borderId="9" xfId="3" applyNumberFormat="1" applyFont="1" applyBorder="1" applyAlignment="1">
      <alignment vertical="center"/>
    </xf>
    <xf numFmtId="0" fontId="55" fillId="0" borderId="5" xfId="3" applyFont="1" applyBorder="1" applyAlignment="1">
      <alignment vertical="center"/>
    </xf>
    <xf numFmtId="165" fontId="55" fillId="0" borderId="9" xfId="3" applyNumberFormat="1" applyFont="1" applyBorder="1" applyAlignment="1">
      <alignment vertical="center"/>
    </xf>
    <xf numFmtId="165" fontId="55" fillId="0" borderId="0" xfId="3" applyNumberFormat="1" applyFont="1" applyBorder="1" applyAlignment="1">
      <alignment vertical="center"/>
    </xf>
    <xf numFmtId="3" fontId="55" fillId="0" borderId="0" xfId="3" applyNumberFormat="1" applyFont="1" applyBorder="1" applyAlignment="1">
      <alignment vertical="center"/>
    </xf>
    <xf numFmtId="3" fontId="55" fillId="0" borderId="5" xfId="3" applyNumberFormat="1" applyFont="1" applyBorder="1" applyAlignment="1">
      <alignment vertical="center"/>
    </xf>
    <xf numFmtId="165" fontId="65" fillId="0" borderId="0" xfId="3" applyNumberFormat="1" applyFont="1" applyBorder="1" applyAlignment="1">
      <alignment vertical="center"/>
    </xf>
    <xf numFmtId="165" fontId="64" fillId="0" borderId="5" xfId="3" quotePrefix="1" applyNumberFormat="1" applyFont="1" applyBorder="1" applyAlignment="1">
      <alignment horizontal="right" vertical="center"/>
    </xf>
    <xf numFmtId="165" fontId="65" fillId="0" borderId="0" xfId="3" quotePrefix="1" applyNumberFormat="1" applyFont="1" applyBorder="1" applyAlignment="1">
      <alignment horizontal="right" vertical="center"/>
    </xf>
    <xf numFmtId="165" fontId="55" fillId="0" borderId="9" xfId="3" applyNumberFormat="1" applyFont="1" applyBorder="1" applyAlignment="1">
      <alignment horizontal="right" vertical="center"/>
    </xf>
    <xf numFmtId="165" fontId="55" fillId="0" borderId="0" xfId="3" applyNumberFormat="1" applyFont="1" applyBorder="1" applyAlignment="1">
      <alignment horizontal="right" vertical="center"/>
    </xf>
    <xf numFmtId="0" fontId="13" fillId="0" borderId="5" xfId="3" applyFont="1" applyFill="1" applyBorder="1" applyAlignment="1">
      <alignment vertical="center"/>
    </xf>
    <xf numFmtId="3" fontId="13" fillId="0" borderId="0" xfId="3" applyNumberFormat="1" applyFont="1" applyFill="1" applyBorder="1" applyAlignment="1">
      <alignment vertical="center"/>
    </xf>
    <xf numFmtId="3" fontId="13" fillId="0" borderId="5" xfId="3" applyNumberFormat="1" applyFont="1" applyFill="1" applyBorder="1" applyAlignment="1">
      <alignment vertical="center"/>
    </xf>
    <xf numFmtId="3" fontId="66" fillId="0" borderId="0" xfId="3" applyNumberFormat="1" applyFont="1"/>
    <xf numFmtId="0" fontId="67" fillId="0" borderId="0" xfId="3" applyFont="1"/>
    <xf numFmtId="0" fontId="1" fillId="0" borderId="0" xfId="3" applyBorder="1" applyAlignment="1"/>
    <xf numFmtId="0" fontId="11" fillId="0" borderId="5" xfId="3" applyFont="1" applyBorder="1" applyAlignment="1">
      <alignment vertical="center"/>
    </xf>
    <xf numFmtId="0" fontId="50" fillId="0" borderId="10" xfId="3" applyFont="1" applyBorder="1" applyAlignment="1">
      <alignment horizontal="center" vertical="center"/>
    </xf>
    <xf numFmtId="0" fontId="50" fillId="0" borderId="0" xfId="3" applyFont="1" applyBorder="1" applyAlignment="1">
      <alignment horizontal="center" vertical="center" wrapText="1"/>
    </xf>
    <xf numFmtId="0" fontId="10" fillId="0" borderId="0" xfId="3" applyFont="1" applyAlignment="1">
      <alignment vertical="center"/>
    </xf>
    <xf numFmtId="0" fontId="11" fillId="0" borderId="2" xfId="3" applyFont="1" applyBorder="1" applyAlignment="1">
      <alignment vertical="center"/>
    </xf>
    <xf numFmtId="0" fontId="50" fillId="0" borderId="2" xfId="3" applyFont="1" applyBorder="1" applyAlignment="1">
      <alignment horizontal="right" vertical="center"/>
    </xf>
    <xf numFmtId="0" fontId="50" fillId="0" borderId="0" xfId="3" applyFont="1" applyBorder="1" applyAlignment="1">
      <alignment horizontal="right" vertical="center"/>
    </xf>
    <xf numFmtId="0" fontId="11" fillId="0" borderId="5" xfId="3" applyFont="1" applyBorder="1" applyAlignment="1">
      <alignment vertical="center"/>
    </xf>
    <xf numFmtId="3" fontId="64" fillId="0" borderId="9" xfId="3" applyNumberFormat="1" applyFont="1" applyBorder="1"/>
    <xf numFmtId="3" fontId="64" fillId="0" borderId="0" xfId="3" applyNumberFormat="1" applyFont="1" applyBorder="1"/>
    <xf numFmtId="3" fontId="64" fillId="0" borderId="5" xfId="3" applyNumberFormat="1" applyFont="1" applyBorder="1"/>
    <xf numFmtId="165" fontId="64" fillId="0" borderId="0" xfId="3" applyNumberFormat="1" applyFont="1" applyBorder="1" applyAlignment="1">
      <alignment horizontal="right" vertical="center"/>
    </xf>
    <xf numFmtId="164" fontId="64" fillId="0" borderId="9" xfId="3" applyNumberFormat="1" applyFont="1" applyBorder="1"/>
    <xf numFmtId="164" fontId="64" fillId="0" borderId="0" xfId="3" applyNumberFormat="1" applyFont="1" applyBorder="1"/>
    <xf numFmtId="164" fontId="50" fillId="0" borderId="0" xfId="3" applyNumberFormat="1" applyFont="1" applyBorder="1" applyAlignment="1">
      <alignment horizontal="right" vertical="center"/>
    </xf>
    <xf numFmtId="49" fontId="13" fillId="0" borderId="5" xfId="3" applyNumberFormat="1" applyFont="1" applyFill="1" applyBorder="1" applyAlignment="1">
      <alignment vertical="center" wrapText="1"/>
    </xf>
    <xf numFmtId="3" fontId="55" fillId="0" borderId="0" xfId="3" applyNumberFormat="1" applyFont="1" applyBorder="1" applyAlignment="1">
      <alignment horizontal="right" vertical="center"/>
    </xf>
    <xf numFmtId="0" fontId="13" fillId="0" borderId="5" xfId="3" applyFont="1" applyBorder="1" applyAlignment="1">
      <alignment vertical="center"/>
    </xf>
    <xf numFmtId="3" fontId="55" fillId="0" borderId="9" xfId="3" applyNumberFormat="1" applyFont="1" applyBorder="1"/>
    <xf numFmtId="3" fontId="55" fillId="0" borderId="0" xfId="3" applyNumberFormat="1" applyFont="1" applyBorder="1"/>
    <xf numFmtId="3" fontId="55" fillId="0" borderId="5" xfId="3" applyNumberFormat="1" applyFont="1" applyBorder="1"/>
    <xf numFmtId="164" fontId="55" fillId="0" borderId="9" xfId="3" applyNumberFormat="1" applyFont="1" applyBorder="1"/>
    <xf numFmtId="164" fontId="55" fillId="0" borderId="0" xfId="3" applyNumberFormat="1" applyFont="1" applyBorder="1"/>
    <xf numFmtId="164" fontId="55" fillId="0" borderId="0" xfId="3" applyNumberFormat="1" applyFont="1" applyBorder="1" applyAlignment="1">
      <alignment horizontal="right" vertical="center"/>
    </xf>
    <xf numFmtId="49" fontId="13" fillId="0" borderId="0" xfId="3" applyNumberFormat="1" applyFont="1" applyFill="1" applyBorder="1" applyAlignment="1">
      <alignment vertical="center" wrapText="1"/>
    </xf>
    <xf numFmtId="3" fontId="55" fillId="0" borderId="9" xfId="3" applyNumberFormat="1" applyFont="1" applyFill="1" applyBorder="1"/>
    <xf numFmtId="3" fontId="55" fillId="0" borderId="0" xfId="3" applyNumberFormat="1" applyFont="1" applyFill="1" applyBorder="1"/>
    <xf numFmtId="3" fontId="55" fillId="0" borderId="5" xfId="3" applyNumberFormat="1" applyFont="1" applyFill="1" applyBorder="1"/>
    <xf numFmtId="165" fontId="55" fillId="0" borderId="0" xfId="3" applyNumberFormat="1" applyFont="1" applyFill="1" applyBorder="1" applyAlignment="1">
      <alignment horizontal="right" vertical="center"/>
    </xf>
    <xf numFmtId="164" fontId="55" fillId="0" borderId="9" xfId="3" applyNumberFormat="1" applyFont="1" applyFill="1" applyBorder="1"/>
    <xf numFmtId="164" fontId="55" fillId="0" borderId="0" xfId="3" applyNumberFormat="1" applyFont="1" applyFill="1" applyBorder="1"/>
    <xf numFmtId="3" fontId="50" fillId="0" borderId="0" xfId="3" applyNumberFormat="1" applyFont="1" applyBorder="1" applyAlignment="1">
      <alignment horizontal="right" vertical="center"/>
    </xf>
    <xf numFmtId="0" fontId="18" fillId="0" borderId="5" xfId="3" applyFont="1" applyBorder="1" applyAlignment="1">
      <alignment vertical="center"/>
    </xf>
    <xf numFmtId="3" fontId="64" fillId="0" borderId="0" xfId="3" applyNumberFormat="1" applyFont="1" applyBorder="1" applyAlignment="1">
      <alignment horizontal="right" vertical="center"/>
    </xf>
    <xf numFmtId="164" fontId="64" fillId="0" borderId="0" xfId="3" applyNumberFormat="1" applyFont="1" applyBorder="1" applyAlignment="1">
      <alignment horizontal="right" vertical="center"/>
    </xf>
    <xf numFmtId="164" fontId="55" fillId="0" borderId="0" xfId="3" applyNumberFormat="1" applyFont="1"/>
    <xf numFmtId="0" fontId="1" fillId="0" borderId="0" xfId="3" applyFont="1"/>
    <xf numFmtId="0" fontId="13" fillId="0" borderId="0" xfId="3" applyFont="1" applyFill="1" applyBorder="1" applyAlignment="1">
      <alignment vertical="center"/>
    </xf>
    <xf numFmtId="165" fontId="13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65" fontId="64" fillId="0" borderId="0" xfId="3" applyNumberFormat="1" applyFont="1" applyFill="1" applyBorder="1" applyAlignment="1">
      <alignment horizontal="right" vertical="center"/>
    </xf>
    <xf numFmtId="165" fontId="11" fillId="0" borderId="0" xfId="3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43" fillId="0" borderId="36" xfId="4" applyFont="1" applyBorder="1"/>
    <xf numFmtId="0" fontId="4" fillId="0" borderId="0" xfId="6"/>
    <xf numFmtId="0" fontId="68" fillId="0" borderId="36" xfId="4" applyFont="1" applyBorder="1" applyAlignment="1">
      <alignment horizontal="left"/>
    </xf>
    <xf numFmtId="0" fontId="4" fillId="0" borderId="0" xfId="4" applyAlignment="1"/>
    <xf numFmtId="0" fontId="20" fillId="0" borderId="0" xfId="6" applyFont="1"/>
    <xf numFmtId="0" fontId="10" fillId="0" borderId="0" xfId="6" applyFont="1"/>
    <xf numFmtId="0" fontId="36" fillId="7" borderId="36" xfId="4" applyFont="1" applyFill="1" applyBorder="1" applyAlignment="1">
      <alignment horizontal="center" vertical="top" wrapText="1"/>
    </xf>
    <xf numFmtId="0" fontId="37" fillId="8" borderId="36" xfId="4" applyFont="1" applyFill="1" applyBorder="1" applyAlignment="1">
      <alignment wrapText="1"/>
    </xf>
    <xf numFmtId="0" fontId="37" fillId="8" borderId="36" xfId="4" applyFont="1" applyFill="1" applyBorder="1" applyAlignment="1">
      <alignment vertical="top" wrapText="1"/>
    </xf>
    <xf numFmtId="169" fontId="46" fillId="0" borderId="36" xfId="4" applyNumberFormat="1" applyFont="1" applyBorder="1" applyAlignment="1">
      <alignment horizontal="right"/>
    </xf>
    <xf numFmtId="169" fontId="43" fillId="0" borderId="36" xfId="4" applyNumberFormat="1" applyFont="1" applyBorder="1" applyAlignment="1">
      <alignment horizontal="right"/>
    </xf>
    <xf numFmtId="170" fontId="43" fillId="0" borderId="36" xfId="6" applyNumberFormat="1" applyFont="1" applyBorder="1" applyAlignment="1">
      <alignment horizontal="right"/>
    </xf>
    <xf numFmtId="170" fontId="4" fillId="0" borderId="0" xfId="6" applyNumberFormat="1"/>
    <xf numFmtId="169" fontId="43" fillId="10" borderId="36" xfId="4" applyNumberFormat="1" applyFont="1" applyFill="1" applyBorder="1" applyAlignment="1">
      <alignment horizontal="right"/>
    </xf>
    <xf numFmtId="169" fontId="46" fillId="10" borderId="36" xfId="4" applyNumberFormat="1" applyFont="1" applyFill="1" applyBorder="1" applyAlignment="1">
      <alignment horizontal="right"/>
    </xf>
    <xf numFmtId="170" fontId="46" fillId="10" borderId="36" xfId="6" applyNumberFormat="1" applyFont="1" applyFill="1" applyBorder="1" applyAlignment="1">
      <alignment horizontal="right"/>
    </xf>
    <xf numFmtId="170" fontId="43" fillId="10" borderId="36" xfId="6" applyNumberFormat="1" applyFont="1" applyFill="1" applyBorder="1" applyAlignment="1">
      <alignment horizontal="right"/>
    </xf>
    <xf numFmtId="170" fontId="46" fillId="0" borderId="36" xfId="6" applyNumberFormat="1" applyFont="1" applyBorder="1" applyAlignment="1">
      <alignment horizontal="right"/>
    </xf>
    <xf numFmtId="169" fontId="43" fillId="0" borderId="36" xfId="4" quotePrefix="1" applyNumberFormat="1" applyFont="1" applyBorder="1" applyAlignment="1">
      <alignment horizontal="right"/>
    </xf>
    <xf numFmtId="0" fontId="67" fillId="0" borderId="0" xfId="6" applyFont="1"/>
    <xf numFmtId="169" fontId="43" fillId="0" borderId="0" xfId="4" applyNumberFormat="1" applyFont="1" applyBorder="1" applyAlignment="1">
      <alignment horizontal="right"/>
    </xf>
    <xf numFmtId="169" fontId="43" fillId="10" borderId="0" xfId="4" applyNumberFormat="1" applyFont="1" applyFill="1" applyBorder="1" applyAlignment="1">
      <alignment horizontal="right"/>
    </xf>
    <xf numFmtId="0" fontId="43" fillId="0" borderId="36" xfId="8" applyFont="1" applyBorder="1"/>
    <xf numFmtId="0" fontId="69" fillId="0" borderId="0" xfId="8"/>
    <xf numFmtId="0" fontId="68" fillId="0" borderId="36" xfId="8" applyFont="1" applyBorder="1" applyAlignment="1">
      <alignment horizontal="left" wrapText="1"/>
    </xf>
    <xf numFmtId="0" fontId="34" fillId="6" borderId="33" xfId="8" applyFont="1" applyFill="1" applyBorder="1" applyAlignment="1">
      <alignment horizontal="right" vertical="top" wrapText="1"/>
    </xf>
    <xf numFmtId="0" fontId="34" fillId="6" borderId="34" xfId="8" applyFont="1" applyFill="1" applyBorder="1" applyAlignment="1">
      <alignment horizontal="right" vertical="top" wrapText="1"/>
    </xf>
    <xf numFmtId="0" fontId="35" fillId="6" borderId="33" xfId="8" applyFont="1" applyFill="1" applyBorder="1" applyAlignment="1">
      <alignment vertical="top" wrapText="1"/>
    </xf>
    <xf numFmtId="0" fontId="35" fillId="6" borderId="35" xfId="8" applyFont="1" applyFill="1" applyBorder="1" applyAlignment="1">
      <alignment vertical="top" wrapText="1"/>
    </xf>
    <xf numFmtId="0" fontId="35" fillId="6" borderId="34" xfId="8" applyFont="1" applyFill="1" applyBorder="1" applyAlignment="1">
      <alignment vertical="top" wrapText="1"/>
    </xf>
    <xf numFmtId="0" fontId="37" fillId="6" borderId="33" xfId="8" applyFont="1" applyFill="1" applyBorder="1" applyAlignment="1">
      <alignment vertical="top" wrapText="1"/>
    </xf>
    <xf numFmtId="0" fontId="37" fillId="6" borderId="35" xfId="8" applyFont="1" applyFill="1" applyBorder="1" applyAlignment="1">
      <alignment vertical="top" wrapText="1"/>
    </xf>
    <xf numFmtId="0" fontId="37" fillId="6" borderId="34" xfId="8" applyFont="1" applyFill="1" applyBorder="1" applyAlignment="1">
      <alignment vertical="top" wrapText="1"/>
    </xf>
    <xf numFmtId="0" fontId="34" fillId="7" borderId="33" xfId="8" applyFont="1" applyFill="1" applyBorder="1" applyAlignment="1">
      <alignment horizontal="right" vertical="center" wrapText="1"/>
    </xf>
    <xf numFmtId="0" fontId="34" fillId="7" borderId="34" xfId="8" applyFont="1" applyFill="1" applyBorder="1" applyAlignment="1">
      <alignment horizontal="right" vertical="center" wrapText="1"/>
    </xf>
    <xf numFmtId="0" fontId="35" fillId="7" borderId="33" xfId="8" applyFont="1" applyFill="1" applyBorder="1" applyAlignment="1">
      <alignment horizontal="center" vertical="top" wrapText="1"/>
    </xf>
    <xf numFmtId="0" fontId="35" fillId="7" borderId="35" xfId="8" applyFont="1" applyFill="1" applyBorder="1" applyAlignment="1">
      <alignment horizontal="center" vertical="top" wrapText="1"/>
    </xf>
    <xf numFmtId="0" fontId="35" fillId="7" borderId="42" xfId="8" applyFont="1" applyFill="1" applyBorder="1" applyAlignment="1">
      <alignment horizontal="center" vertical="top" wrapText="1"/>
    </xf>
    <xf numFmtId="0" fontId="35" fillId="7" borderId="43" xfId="8" applyFont="1" applyFill="1" applyBorder="1" applyAlignment="1">
      <alignment horizontal="center" vertical="top" wrapText="1"/>
    </xf>
    <xf numFmtId="0" fontId="35" fillId="7" borderId="34" xfId="8" applyFont="1" applyFill="1" applyBorder="1" applyAlignment="1">
      <alignment horizontal="center" vertical="top" wrapText="1"/>
    </xf>
    <xf numFmtId="0" fontId="35" fillId="7" borderId="36" xfId="8" applyFont="1" applyFill="1" applyBorder="1" applyAlignment="1">
      <alignment horizontal="center" vertical="top" wrapText="1"/>
    </xf>
    <xf numFmtId="0" fontId="35" fillId="7" borderId="33" xfId="8" applyFont="1" applyFill="1" applyBorder="1" applyAlignment="1">
      <alignment horizontal="center" vertical="top" wrapText="1"/>
    </xf>
    <xf numFmtId="0" fontId="35" fillId="7" borderId="44" xfId="8" applyFont="1" applyFill="1" applyBorder="1" applyAlignment="1">
      <alignment horizontal="center" vertical="top" wrapText="1"/>
    </xf>
    <xf numFmtId="0" fontId="36" fillId="7" borderId="34" xfId="8" applyFont="1" applyFill="1" applyBorder="1" applyAlignment="1">
      <alignment horizontal="center" vertical="top" wrapText="1"/>
    </xf>
    <xf numFmtId="0" fontId="36" fillId="7" borderId="36" xfId="8" applyFont="1" applyFill="1" applyBorder="1" applyAlignment="1">
      <alignment horizontal="center" vertical="top" wrapText="1"/>
    </xf>
    <xf numFmtId="0" fontId="36" fillId="7" borderId="45" xfId="8" applyFont="1" applyFill="1" applyBorder="1" applyAlignment="1">
      <alignment horizontal="center" vertical="top" wrapText="1"/>
    </xf>
    <xf numFmtId="0" fontId="35" fillId="7" borderId="46" xfId="8" applyFont="1" applyFill="1" applyBorder="1" applyAlignment="1">
      <alignment horizontal="center" vertical="top" wrapText="1"/>
    </xf>
    <xf numFmtId="0" fontId="35" fillId="7" borderId="47" xfId="8" applyFont="1" applyFill="1" applyBorder="1" applyAlignment="1">
      <alignment horizontal="center" vertical="top" wrapText="1"/>
    </xf>
    <xf numFmtId="0" fontId="35" fillId="7" borderId="34" xfId="8" applyFont="1" applyFill="1" applyBorder="1" applyAlignment="1">
      <alignment horizontal="center" vertical="top" wrapText="1"/>
    </xf>
    <xf numFmtId="0" fontId="37" fillId="8" borderId="36" xfId="8" applyFont="1" applyFill="1" applyBorder="1" applyAlignment="1">
      <alignment wrapText="1"/>
    </xf>
    <xf numFmtId="0" fontId="38" fillId="9" borderId="36" xfId="8" applyFont="1" applyFill="1" applyBorder="1" applyAlignment="1">
      <alignment horizontal="center"/>
    </xf>
    <xf numFmtId="0" fontId="38" fillId="9" borderId="33" xfId="8" applyFont="1" applyFill="1" applyBorder="1" applyAlignment="1">
      <alignment horizontal="center"/>
    </xf>
    <xf numFmtId="0" fontId="38" fillId="9" borderId="48" xfId="8" applyFont="1" applyFill="1" applyBorder="1" applyAlignment="1">
      <alignment horizontal="center"/>
    </xf>
    <xf numFmtId="0" fontId="38" fillId="9" borderId="34" xfId="8" applyFont="1" applyFill="1" applyBorder="1" applyAlignment="1">
      <alignment horizontal="center"/>
    </xf>
    <xf numFmtId="0" fontId="38" fillId="9" borderId="49" xfId="8" applyFont="1" applyFill="1" applyBorder="1" applyAlignment="1">
      <alignment horizontal="center"/>
    </xf>
    <xf numFmtId="0" fontId="38" fillId="9" borderId="50" xfId="8" applyFont="1" applyFill="1" applyBorder="1" applyAlignment="1">
      <alignment horizontal="center"/>
    </xf>
    <xf numFmtId="0" fontId="38" fillId="9" borderId="51" xfId="8" applyFont="1" applyFill="1" applyBorder="1" applyAlignment="1">
      <alignment horizontal="center"/>
    </xf>
    <xf numFmtId="0" fontId="37" fillId="8" borderId="36" xfId="8" applyFont="1" applyFill="1" applyBorder="1" applyAlignment="1">
      <alignment vertical="top" wrapText="1"/>
    </xf>
    <xf numFmtId="3" fontId="46" fillId="0" borderId="36" xfId="8" applyNumberFormat="1" applyFont="1" applyBorder="1" applyAlignment="1">
      <alignment horizontal="right"/>
    </xf>
    <xf numFmtId="3" fontId="46" fillId="0" borderId="33" xfId="8" applyNumberFormat="1" applyFont="1" applyBorder="1" applyAlignment="1">
      <alignment horizontal="right"/>
    </xf>
    <xf numFmtId="3" fontId="46" fillId="0" borderId="48" xfId="8" applyNumberFormat="1" applyFont="1" applyBorder="1" applyAlignment="1">
      <alignment horizontal="right"/>
    </xf>
    <xf numFmtId="3" fontId="46" fillId="0" borderId="34" xfId="8" applyNumberFormat="1" applyFont="1" applyBorder="1" applyAlignment="1">
      <alignment horizontal="right"/>
    </xf>
    <xf numFmtId="3" fontId="46" fillId="0" borderId="49" xfId="8" applyNumberFormat="1" applyFont="1" applyBorder="1" applyAlignment="1">
      <alignment horizontal="right"/>
    </xf>
    <xf numFmtId="3" fontId="46" fillId="0" borderId="50" xfId="8" applyNumberFormat="1" applyFont="1" applyBorder="1" applyAlignment="1">
      <alignment horizontal="right"/>
    </xf>
    <xf numFmtId="3" fontId="46" fillId="0" borderId="45" xfId="8" applyNumberFormat="1" applyFont="1" applyBorder="1" applyAlignment="1">
      <alignment horizontal="right"/>
    </xf>
    <xf numFmtId="3" fontId="46" fillId="0" borderId="46" xfId="8" applyNumberFormat="1" applyFont="1" applyBorder="1" applyAlignment="1">
      <alignment horizontal="right"/>
    </xf>
    <xf numFmtId="3" fontId="46" fillId="0" borderId="47" xfId="8" applyNumberFormat="1" applyFont="1" applyBorder="1" applyAlignment="1">
      <alignment horizontal="right"/>
    </xf>
    <xf numFmtId="3" fontId="46" fillId="0" borderId="44" xfId="8" applyNumberFormat="1" applyFont="1" applyBorder="1" applyAlignment="1">
      <alignment horizontal="right"/>
    </xf>
    <xf numFmtId="0" fontId="20" fillId="0" borderId="0" xfId="8" applyFont="1"/>
    <xf numFmtId="0" fontId="39" fillId="8" borderId="36" xfId="8" applyFont="1" applyFill="1" applyBorder="1" applyAlignment="1">
      <alignment vertical="top" wrapText="1"/>
    </xf>
    <xf numFmtId="3" fontId="43" fillId="10" borderId="36" xfId="8" applyNumberFormat="1" applyFont="1" applyFill="1" applyBorder="1" applyAlignment="1">
      <alignment horizontal="right"/>
    </xf>
    <xf numFmtId="3" fontId="43" fillId="10" borderId="33" xfId="8" applyNumberFormat="1" applyFont="1" applyFill="1" applyBorder="1" applyAlignment="1">
      <alignment horizontal="right"/>
    </xf>
    <xf numFmtId="3" fontId="43" fillId="10" borderId="48" xfId="8" applyNumberFormat="1" applyFont="1" applyFill="1" applyBorder="1" applyAlignment="1">
      <alignment horizontal="right"/>
    </xf>
    <xf numFmtId="3" fontId="43" fillId="10" borderId="34" xfId="8" applyNumberFormat="1" applyFont="1" applyFill="1" applyBorder="1" applyAlignment="1">
      <alignment horizontal="right"/>
    </xf>
    <xf numFmtId="3" fontId="43" fillId="10" borderId="49" xfId="8" applyNumberFormat="1" applyFont="1" applyFill="1" applyBorder="1" applyAlignment="1">
      <alignment horizontal="right"/>
    </xf>
    <xf numFmtId="3" fontId="43" fillId="10" borderId="50" xfId="8" applyNumberFormat="1" applyFont="1" applyFill="1" applyBorder="1" applyAlignment="1">
      <alignment horizontal="right"/>
    </xf>
    <xf numFmtId="3" fontId="43" fillId="0" borderId="36" xfId="8" applyNumberFormat="1" applyFont="1" applyBorder="1" applyAlignment="1">
      <alignment horizontal="right"/>
    </xf>
    <xf numFmtId="3" fontId="43" fillId="0" borderId="33" xfId="8" applyNumberFormat="1" applyFont="1" applyBorder="1" applyAlignment="1">
      <alignment horizontal="right"/>
    </xf>
    <xf numFmtId="3" fontId="43" fillId="0" borderId="48" xfId="8" applyNumberFormat="1" applyFont="1" applyBorder="1" applyAlignment="1">
      <alignment horizontal="right"/>
    </xf>
    <xf numFmtId="3" fontId="43" fillId="0" borderId="34" xfId="8" applyNumberFormat="1" applyFont="1" applyBorder="1" applyAlignment="1">
      <alignment horizontal="right"/>
    </xf>
    <xf numFmtId="3" fontId="43" fillId="0" borderId="49" xfId="8" applyNumberFormat="1" applyFont="1" applyBorder="1" applyAlignment="1">
      <alignment horizontal="right"/>
    </xf>
    <xf numFmtId="3" fontId="43" fillId="0" borderId="50" xfId="8" applyNumberFormat="1" applyFont="1" applyBorder="1" applyAlignment="1">
      <alignment horizontal="right"/>
    </xf>
    <xf numFmtId="0" fontId="70" fillId="8" borderId="36" xfId="8" applyFont="1" applyFill="1" applyBorder="1" applyAlignment="1">
      <alignment vertical="top" wrapText="1"/>
    </xf>
    <xf numFmtId="0" fontId="71" fillId="9" borderId="36" xfId="8" applyFont="1" applyFill="1" applyBorder="1" applyAlignment="1">
      <alignment horizontal="center"/>
    </xf>
    <xf numFmtId="3" fontId="72" fillId="10" borderId="36" xfId="8" applyNumberFormat="1" applyFont="1" applyFill="1" applyBorder="1" applyAlignment="1">
      <alignment horizontal="right"/>
    </xf>
    <xf numFmtId="3" fontId="72" fillId="10" borderId="33" xfId="8" applyNumberFormat="1" applyFont="1" applyFill="1" applyBorder="1" applyAlignment="1">
      <alignment horizontal="right"/>
    </xf>
    <xf numFmtId="3" fontId="72" fillId="10" borderId="48" xfId="8" applyNumberFormat="1" applyFont="1" applyFill="1" applyBorder="1" applyAlignment="1">
      <alignment horizontal="right"/>
    </xf>
    <xf numFmtId="3" fontId="72" fillId="10" borderId="34" xfId="8" applyNumberFormat="1" applyFont="1" applyFill="1" applyBorder="1" applyAlignment="1">
      <alignment horizontal="right"/>
    </xf>
    <xf numFmtId="3" fontId="72" fillId="10" borderId="49" xfId="8" applyNumberFormat="1" applyFont="1" applyFill="1" applyBorder="1" applyAlignment="1">
      <alignment horizontal="right"/>
    </xf>
    <xf numFmtId="3" fontId="72" fillId="10" borderId="50" xfId="8" applyNumberFormat="1" applyFont="1" applyFill="1" applyBorder="1" applyAlignment="1">
      <alignment horizontal="right"/>
    </xf>
    <xf numFmtId="0" fontId="73" fillId="0" borderId="0" xfId="8" applyFont="1"/>
    <xf numFmtId="0" fontId="74" fillId="8" borderId="36" xfId="8" applyFont="1" applyFill="1" applyBorder="1" applyAlignment="1">
      <alignment vertical="top" wrapText="1"/>
    </xf>
    <xf numFmtId="3" fontId="42" fillId="0" borderId="36" xfId="8" applyNumberFormat="1" applyFont="1" applyBorder="1" applyAlignment="1">
      <alignment horizontal="right"/>
    </xf>
    <xf numFmtId="3" fontId="42" fillId="0" borderId="33" xfId="8" applyNumberFormat="1" applyFont="1" applyBorder="1" applyAlignment="1">
      <alignment horizontal="right"/>
    </xf>
    <xf numFmtId="3" fontId="42" fillId="0" borderId="48" xfId="8" applyNumberFormat="1" applyFont="1" applyBorder="1" applyAlignment="1">
      <alignment horizontal="right"/>
    </xf>
    <xf numFmtId="3" fontId="42" fillId="0" borderId="34" xfId="8" applyNumberFormat="1" applyFont="1" applyBorder="1" applyAlignment="1">
      <alignment horizontal="right"/>
    </xf>
    <xf numFmtId="3" fontId="42" fillId="0" borderId="49" xfId="8" applyNumberFormat="1" applyFont="1" applyBorder="1" applyAlignment="1">
      <alignment horizontal="right"/>
    </xf>
    <xf numFmtId="3" fontId="42" fillId="0" borderId="50" xfId="8" applyNumberFormat="1" applyFont="1" applyBorder="1" applyAlignment="1">
      <alignment horizontal="right"/>
    </xf>
    <xf numFmtId="0" fontId="75" fillId="0" borderId="0" xfId="8" applyFont="1"/>
    <xf numFmtId="3" fontId="42" fillId="10" borderId="36" xfId="8" applyNumberFormat="1" applyFont="1" applyFill="1" applyBorder="1" applyAlignment="1">
      <alignment horizontal="right"/>
    </xf>
    <xf numFmtId="3" fontId="42" fillId="10" borderId="33" xfId="8" applyNumberFormat="1" applyFont="1" applyFill="1" applyBorder="1" applyAlignment="1">
      <alignment horizontal="right"/>
    </xf>
    <xf numFmtId="3" fontId="42" fillId="10" borderId="48" xfId="8" applyNumberFormat="1" applyFont="1" applyFill="1" applyBorder="1" applyAlignment="1">
      <alignment horizontal="right"/>
    </xf>
    <xf numFmtId="3" fontId="42" fillId="10" borderId="34" xfId="8" applyNumberFormat="1" applyFont="1" applyFill="1" applyBorder="1" applyAlignment="1">
      <alignment horizontal="right"/>
    </xf>
    <xf numFmtId="3" fontId="42" fillId="10" borderId="49" xfId="8" applyNumberFormat="1" applyFont="1" applyFill="1" applyBorder="1" applyAlignment="1">
      <alignment horizontal="right"/>
    </xf>
    <xf numFmtId="3" fontId="42" fillId="10" borderId="50" xfId="8" applyNumberFormat="1" applyFont="1" applyFill="1" applyBorder="1" applyAlignment="1">
      <alignment horizontal="right"/>
    </xf>
    <xf numFmtId="3" fontId="43" fillId="10" borderId="52" xfId="8" applyNumberFormat="1" applyFont="1" applyFill="1" applyBorder="1" applyAlignment="1">
      <alignment horizontal="right"/>
    </xf>
    <xf numFmtId="3" fontId="43" fillId="10" borderId="53" xfId="8" applyNumberFormat="1" applyFont="1" applyFill="1" applyBorder="1" applyAlignment="1">
      <alignment horizontal="right"/>
    </xf>
    <xf numFmtId="3" fontId="43" fillId="10" borderId="54" xfId="8" applyNumberFormat="1" applyFont="1" applyFill="1" applyBorder="1" applyAlignment="1">
      <alignment horizontal="right"/>
    </xf>
    <xf numFmtId="3" fontId="43" fillId="0" borderId="55" xfId="8" applyNumberFormat="1" applyFont="1" applyBorder="1" applyAlignment="1">
      <alignment horizontal="right"/>
    </xf>
    <xf numFmtId="3" fontId="43" fillId="0" borderId="52" xfId="8" applyNumberFormat="1" applyFont="1" applyBorder="1" applyAlignment="1">
      <alignment horizontal="right"/>
    </xf>
    <xf numFmtId="3" fontId="43" fillId="0" borderId="53" xfId="8" applyNumberFormat="1" applyFont="1" applyBorder="1" applyAlignment="1">
      <alignment horizontal="right"/>
    </xf>
    <xf numFmtId="3" fontId="43" fillId="0" borderId="54" xfId="8" applyNumberFormat="1" applyFont="1" applyBorder="1" applyAlignment="1">
      <alignment horizontal="right"/>
    </xf>
    <xf numFmtId="3" fontId="43" fillId="0" borderId="56" xfId="8" applyNumberFormat="1" applyFont="1" applyBorder="1" applyAlignment="1">
      <alignment horizontal="right"/>
    </xf>
    <xf numFmtId="3" fontId="43" fillId="0" borderId="57" xfId="8" applyNumberFormat="1" applyFont="1" applyBorder="1" applyAlignment="1">
      <alignment horizontal="right"/>
    </xf>
    <xf numFmtId="3" fontId="43" fillId="0" borderId="58" xfId="8" applyNumberFormat="1" applyFont="1" applyBorder="1" applyAlignment="1">
      <alignment horizontal="right"/>
    </xf>
    <xf numFmtId="0" fontId="49" fillId="0" borderId="0" xfId="8" applyFont="1" applyAlignment="1">
      <alignment horizontal="left"/>
    </xf>
    <xf numFmtId="0" fontId="10" fillId="0" borderId="0" xfId="8" applyFont="1"/>
    <xf numFmtId="0" fontId="76" fillId="0" borderId="0" xfId="8" applyFont="1"/>
    <xf numFmtId="0" fontId="56" fillId="0" borderId="0" xfId="8" applyFont="1"/>
    <xf numFmtId="0" fontId="43" fillId="0" borderId="0" xfId="8" applyFont="1" applyAlignment="1"/>
    <xf numFmtId="0" fontId="11" fillId="0" borderId="3" xfId="8" applyFont="1" applyFill="1" applyBorder="1" applyAlignment="1">
      <alignment vertical="center"/>
    </xf>
    <xf numFmtId="0" fontId="11" fillId="0" borderId="3" xfId="8" applyFont="1" applyFill="1" applyBorder="1" applyAlignment="1">
      <alignment horizontal="right" vertical="center" wrapText="1"/>
    </xf>
    <xf numFmtId="0" fontId="11" fillId="0" borderId="0" xfId="8" applyFont="1" applyFill="1" applyBorder="1" applyAlignment="1">
      <alignment vertical="center"/>
    </xf>
    <xf numFmtId="0" fontId="11" fillId="0" borderId="0" xfId="8" applyFont="1" applyFill="1" applyBorder="1" applyAlignment="1">
      <alignment horizontal="right" vertical="center" wrapText="1"/>
    </xf>
    <xf numFmtId="3" fontId="47" fillId="0" borderId="0" xfId="8" applyNumberFormat="1" applyFont="1"/>
    <xf numFmtId="0" fontId="11" fillId="0" borderId="0" xfId="8" applyFont="1" applyFill="1" applyBorder="1" applyAlignment="1">
      <alignment vertical="center" wrapText="1"/>
    </xf>
    <xf numFmtId="165" fontId="11" fillId="0" borderId="0" xfId="8" applyNumberFormat="1" applyFont="1" applyFill="1" applyBorder="1" applyAlignment="1">
      <alignment vertical="center"/>
    </xf>
    <xf numFmtId="0" fontId="13" fillId="0" borderId="0" xfId="8" applyFont="1" applyFill="1" applyBorder="1" applyAlignment="1">
      <alignment vertical="center" wrapText="1"/>
    </xf>
    <xf numFmtId="165" fontId="13" fillId="0" borderId="0" xfId="8" applyNumberFormat="1" applyFont="1" applyFill="1" applyBorder="1" applyAlignment="1">
      <alignment vertical="center"/>
    </xf>
    <xf numFmtId="3" fontId="61" fillId="0" borderId="0" xfId="8" applyNumberFormat="1" applyFont="1"/>
    <xf numFmtId="165" fontId="13" fillId="0" borderId="0" xfId="8" quotePrefix="1" applyNumberFormat="1" applyFont="1" applyFill="1" applyBorder="1" applyAlignment="1">
      <alignment horizontal="right" vertical="center"/>
    </xf>
    <xf numFmtId="0" fontId="19" fillId="0" borderId="0" xfId="8" applyFont="1" applyFill="1" applyBorder="1" applyAlignment="1">
      <alignment vertical="center" wrapText="1"/>
    </xf>
    <xf numFmtId="3" fontId="48" fillId="0" borderId="0" xfId="8" applyNumberFormat="1" applyFont="1"/>
    <xf numFmtId="3" fontId="62" fillId="0" borderId="0" xfId="8" applyNumberFormat="1" applyFont="1"/>
    <xf numFmtId="1" fontId="13" fillId="0" borderId="0" xfId="8" quotePrefix="1" applyNumberFormat="1" applyFont="1" applyFill="1" applyBorder="1" applyAlignment="1">
      <alignment horizontal="right" vertical="center"/>
    </xf>
    <xf numFmtId="0" fontId="77" fillId="0" borderId="0" xfId="8" applyFont="1" applyAlignment="1">
      <alignment horizontal="left" vertical="center"/>
    </xf>
    <xf numFmtId="0" fontId="17" fillId="0" borderId="0" xfId="8" applyFont="1" applyAlignment="1">
      <alignment horizontal="left" vertical="center"/>
    </xf>
    <xf numFmtId="3" fontId="66" fillId="0" borderId="0" xfId="8" applyNumberFormat="1" applyFont="1"/>
    <xf numFmtId="165" fontId="11" fillId="0" borderId="0" xfId="8" quotePrefix="1" applyNumberFormat="1" applyFont="1" applyFill="1" applyBorder="1" applyAlignment="1">
      <alignment horizontal="right" vertical="center"/>
    </xf>
    <xf numFmtId="3" fontId="43" fillId="0" borderId="59" xfId="8" applyNumberFormat="1" applyFont="1" applyBorder="1" applyAlignment="1">
      <alignment horizontal="right"/>
    </xf>
    <xf numFmtId="3" fontId="43" fillId="0" borderId="60" xfId="8" applyNumberFormat="1" applyFont="1" applyBorder="1" applyAlignment="1">
      <alignment horizontal="right"/>
    </xf>
    <xf numFmtId="3" fontId="43" fillId="0" borderId="61" xfId="8" applyNumberFormat="1" applyFont="1" applyBorder="1" applyAlignment="1">
      <alignment horizontal="right"/>
    </xf>
    <xf numFmtId="0" fontId="13" fillId="11" borderId="0" xfId="8" applyFont="1" applyFill="1" applyBorder="1" applyAlignment="1">
      <alignment vertical="center" wrapText="1"/>
    </xf>
    <xf numFmtId="165" fontId="13" fillId="11" borderId="0" xfId="8" quotePrefix="1" applyNumberFormat="1" applyFont="1" applyFill="1" applyBorder="1" applyAlignment="1">
      <alignment horizontal="right" vertical="center"/>
    </xf>
    <xf numFmtId="0" fontId="4" fillId="0" borderId="0" xfId="8" applyFont="1"/>
    <xf numFmtId="0" fontId="69" fillId="0" borderId="0" xfId="8" applyBorder="1"/>
    <xf numFmtId="3" fontId="46" fillId="0" borderId="0" xfId="8" applyNumberFormat="1" applyFont="1" applyBorder="1" applyAlignment="1">
      <alignment horizontal="right"/>
    </xf>
    <xf numFmtId="0" fontId="18" fillId="0" borderId="0" xfId="8" applyFont="1" applyFill="1" applyBorder="1" applyAlignment="1">
      <alignment vertical="center" wrapText="1"/>
    </xf>
    <xf numFmtId="165" fontId="18" fillId="0" borderId="0" xfId="8" applyNumberFormat="1" applyFont="1" applyFill="1" applyBorder="1" applyAlignment="1">
      <alignment vertical="center"/>
    </xf>
    <xf numFmtId="0" fontId="78" fillId="0" borderId="0" xfId="8" applyFont="1"/>
    <xf numFmtId="0" fontId="79" fillId="0" borderId="0" xfId="8" applyFont="1" applyFill="1" applyBorder="1" applyAlignment="1">
      <alignment vertical="center" wrapText="1"/>
    </xf>
    <xf numFmtId="165" fontId="80" fillId="0" borderId="0" xfId="8" applyNumberFormat="1" applyFont="1"/>
    <xf numFmtId="0" fontId="80" fillId="0" borderId="0" xfId="8" applyFont="1"/>
    <xf numFmtId="0" fontId="81" fillId="0" borderId="0" xfId="8" applyFont="1" applyFill="1" applyBorder="1" applyAlignment="1">
      <alignment vertical="center" wrapText="1"/>
    </xf>
    <xf numFmtId="165" fontId="69" fillId="0" borderId="0" xfId="8" applyNumberFormat="1"/>
    <xf numFmtId="165" fontId="82" fillId="0" borderId="0" xfId="8" applyNumberFormat="1" applyFont="1"/>
    <xf numFmtId="165" fontId="83" fillId="0" borderId="0" xfId="8" applyNumberFormat="1" applyFont="1"/>
    <xf numFmtId="0" fontId="84" fillId="0" borderId="0" xfId="8" applyFont="1" applyFill="1" applyBorder="1" applyAlignment="1">
      <alignment vertical="center" wrapText="1"/>
    </xf>
    <xf numFmtId="0" fontId="35" fillId="7" borderId="62" xfId="8" applyFont="1" applyFill="1" applyBorder="1" applyAlignment="1">
      <alignment horizontal="center" vertical="top" wrapText="1"/>
    </xf>
    <xf numFmtId="0" fontId="85" fillId="0" borderId="0" xfId="8" applyFont="1" applyAlignment="1">
      <alignment horizontal="left" vertical="center"/>
    </xf>
    <xf numFmtId="3" fontId="11" fillId="0" borderId="0" xfId="8" applyNumberFormat="1" applyFont="1" applyFill="1" applyBorder="1" applyAlignment="1">
      <alignment vertical="center"/>
    </xf>
    <xf numFmtId="3" fontId="13" fillId="0" borderId="0" xfId="8" applyNumberFormat="1" applyFont="1" applyFill="1" applyBorder="1" applyAlignment="1">
      <alignment vertical="center"/>
    </xf>
    <xf numFmtId="3" fontId="13" fillId="0" borderId="0" xfId="8" quotePrefix="1" applyNumberFormat="1" applyFont="1" applyFill="1" applyBorder="1" applyAlignment="1">
      <alignment horizontal="right" vertical="center"/>
    </xf>
    <xf numFmtId="0" fontId="35" fillId="7" borderId="0" xfId="8" applyFont="1" applyFill="1" applyBorder="1" applyAlignment="1">
      <alignment horizontal="center" vertical="top" wrapText="1"/>
    </xf>
    <xf numFmtId="0" fontId="36" fillId="7" borderId="0" xfId="8" applyFont="1" applyFill="1" applyBorder="1" applyAlignment="1">
      <alignment horizontal="center" vertical="top" wrapText="1"/>
    </xf>
    <xf numFmtId="3" fontId="13" fillId="11" borderId="0" xfId="8" applyNumberFormat="1" applyFont="1" applyFill="1" applyBorder="1" applyAlignment="1">
      <alignment vertical="center"/>
    </xf>
    <xf numFmtId="0" fontId="13" fillId="0" borderId="3" xfId="8" applyFont="1" applyFill="1" applyBorder="1" applyAlignment="1">
      <alignment horizontal="left" vertical="center" wrapText="1"/>
    </xf>
    <xf numFmtId="0" fontId="13" fillId="0" borderId="3" xfId="8" applyFont="1" applyFill="1" applyBorder="1" applyAlignment="1">
      <alignment horizontal="right" vertical="center" wrapText="1"/>
    </xf>
    <xf numFmtId="0" fontId="86" fillId="0" borderId="0" xfId="8" applyFont="1" applyBorder="1"/>
    <xf numFmtId="164" fontId="86" fillId="0" borderId="0" xfId="8" applyNumberFormat="1" applyFont="1" applyFill="1" applyBorder="1" applyAlignment="1">
      <alignment horizontal="right" vertical="center" wrapText="1"/>
    </xf>
    <xf numFmtId="164" fontId="86" fillId="0" borderId="0" xfId="8" applyNumberFormat="1" applyFont="1" applyBorder="1"/>
    <xf numFmtId="164" fontId="66" fillId="0" borderId="0" xfId="8" applyNumberFormat="1" applyFont="1"/>
    <xf numFmtId="0" fontId="86" fillId="0" borderId="0" xfId="8" applyFont="1" applyFill="1" applyBorder="1" applyAlignment="1">
      <alignment vertical="center" wrapText="1"/>
    </xf>
    <xf numFmtId="164" fontId="86" fillId="0" borderId="0" xfId="8" applyNumberFormat="1" applyFont="1"/>
    <xf numFmtId="0" fontId="87" fillId="0" borderId="0" xfId="8" applyFont="1" applyFill="1" applyBorder="1" applyAlignment="1">
      <alignment vertical="center" wrapText="1"/>
    </xf>
    <xf numFmtId="0" fontId="68" fillId="0" borderId="36" xfId="8" applyFont="1" applyBorder="1" applyAlignment="1">
      <alignment horizontal="left"/>
    </xf>
    <xf numFmtId="0" fontId="34" fillId="6" borderId="35" xfId="8" applyFont="1" applyFill="1" applyBorder="1" applyAlignment="1">
      <alignment horizontal="right" vertical="top" wrapText="1"/>
    </xf>
    <xf numFmtId="0" fontId="34" fillId="6" borderId="33" xfId="8" applyFont="1" applyFill="1" applyBorder="1" applyAlignment="1">
      <alignment vertical="top" wrapText="1"/>
    </xf>
    <xf numFmtId="0" fontId="34" fillId="6" borderId="35" xfId="8" applyFont="1" applyFill="1" applyBorder="1" applyAlignment="1">
      <alignment vertical="top" wrapText="1"/>
    </xf>
    <xf numFmtId="0" fontId="34" fillId="6" borderId="34" xfId="8" applyFont="1" applyFill="1" applyBorder="1" applyAlignment="1">
      <alignment vertical="top" wrapText="1"/>
    </xf>
    <xf numFmtId="0" fontId="34" fillId="7" borderId="35" xfId="8" applyFont="1" applyFill="1" applyBorder="1" applyAlignment="1">
      <alignment horizontal="right" vertical="center" wrapText="1"/>
    </xf>
    <xf numFmtId="0" fontId="37" fillId="8" borderId="36" xfId="8" applyFont="1" applyFill="1" applyBorder="1" applyAlignment="1"/>
    <xf numFmtId="0" fontId="37" fillId="8" borderId="51" xfId="8" applyFont="1" applyFill="1" applyBorder="1" applyAlignment="1">
      <alignment vertical="top" wrapText="1"/>
    </xf>
    <xf numFmtId="0" fontId="37" fillId="8" borderId="63" xfId="8" applyFont="1" applyFill="1" applyBorder="1" applyAlignment="1">
      <alignment vertical="top" wrapText="1"/>
    </xf>
    <xf numFmtId="3" fontId="46" fillId="10" borderId="36" xfId="8" applyNumberFormat="1" applyFont="1" applyFill="1" applyBorder="1" applyAlignment="1">
      <alignment horizontal="right"/>
    </xf>
    <xf numFmtId="0" fontId="37" fillId="8" borderId="64" xfId="8" applyFont="1" applyFill="1" applyBorder="1" applyAlignment="1">
      <alignment vertical="top" wrapText="1"/>
    </xf>
    <xf numFmtId="0" fontId="74" fillId="8" borderId="51" xfId="8" applyFont="1" applyFill="1" applyBorder="1" applyAlignment="1">
      <alignment vertical="top" wrapText="1"/>
    </xf>
    <xf numFmtId="0" fontId="88" fillId="9" borderId="36" xfId="8" applyFont="1" applyFill="1" applyBorder="1" applyAlignment="1">
      <alignment horizontal="center"/>
    </xf>
    <xf numFmtId="0" fontId="74" fillId="8" borderId="63" xfId="8" applyFont="1" applyFill="1" applyBorder="1" applyAlignment="1">
      <alignment vertical="top" wrapText="1"/>
    </xf>
    <xf numFmtId="0" fontId="74" fillId="8" borderId="64" xfId="8" applyFont="1" applyFill="1" applyBorder="1" applyAlignment="1">
      <alignment vertical="top" wrapText="1"/>
    </xf>
    <xf numFmtId="0" fontId="39" fillId="8" borderId="51" xfId="8" applyFont="1" applyFill="1" applyBorder="1" applyAlignment="1">
      <alignment vertical="top" wrapText="1"/>
    </xf>
    <xf numFmtId="0" fontId="39" fillId="8" borderId="63" xfId="8" applyFont="1" applyFill="1" applyBorder="1" applyAlignment="1">
      <alignment vertical="top" wrapText="1"/>
    </xf>
    <xf numFmtId="0" fontId="39" fillId="8" borderId="64" xfId="8" applyFont="1" applyFill="1" applyBorder="1" applyAlignment="1">
      <alignment vertical="top" wrapText="1"/>
    </xf>
    <xf numFmtId="0" fontId="74" fillId="8" borderId="51" xfId="8" applyFont="1" applyFill="1" applyBorder="1" applyAlignment="1">
      <alignment horizontal="left" vertical="top" wrapText="1"/>
    </xf>
    <xf numFmtId="0" fontId="74" fillId="8" borderId="63" xfId="8" applyFont="1" applyFill="1" applyBorder="1" applyAlignment="1">
      <alignment horizontal="left" vertical="top" wrapText="1"/>
    </xf>
    <xf numFmtId="0" fontId="10" fillId="0" borderId="0" xfId="8" applyFont="1" applyAlignment="1"/>
    <xf numFmtId="0" fontId="68" fillId="0" borderId="36" xfId="6" applyFont="1" applyBorder="1" applyAlignment="1">
      <alignment horizontal="left"/>
    </xf>
    <xf numFmtId="0" fontId="34" fillId="6" borderId="33" xfId="6" applyFont="1" applyFill="1" applyBorder="1" applyAlignment="1">
      <alignment horizontal="right" vertical="top" wrapText="1"/>
    </xf>
    <xf numFmtId="0" fontId="34" fillId="6" borderId="35" xfId="6" applyFont="1" applyFill="1" applyBorder="1" applyAlignment="1">
      <alignment horizontal="right" vertical="top" wrapText="1"/>
    </xf>
    <xf numFmtId="0" fontId="34" fillId="6" borderId="34" xfId="6" applyFont="1" applyFill="1" applyBorder="1" applyAlignment="1">
      <alignment horizontal="right" vertical="top" wrapText="1"/>
    </xf>
    <xf numFmtId="0" fontId="35" fillId="6" borderId="33" xfId="6" applyFont="1" applyFill="1" applyBorder="1" applyAlignment="1">
      <alignment vertical="top" wrapText="1"/>
    </xf>
    <xf numFmtId="0" fontId="35" fillId="6" borderId="35" xfId="6" applyFont="1" applyFill="1" applyBorder="1" applyAlignment="1">
      <alignment vertical="top" wrapText="1"/>
    </xf>
    <xf numFmtId="0" fontId="35" fillId="6" borderId="34" xfId="6" applyFont="1" applyFill="1" applyBorder="1" applyAlignment="1">
      <alignment vertical="top" wrapText="1"/>
    </xf>
    <xf numFmtId="0" fontId="36" fillId="6" borderId="33" xfId="6" applyFont="1" applyFill="1" applyBorder="1" applyAlignment="1">
      <alignment vertical="top" wrapText="1"/>
    </xf>
    <xf numFmtId="0" fontId="36" fillId="6" borderId="35" xfId="6" applyFont="1" applyFill="1" applyBorder="1" applyAlignment="1">
      <alignment vertical="top" wrapText="1"/>
    </xf>
    <xf numFmtId="0" fontId="36" fillId="6" borderId="34" xfId="6" applyFont="1" applyFill="1" applyBorder="1" applyAlignment="1">
      <alignment vertical="top" wrapText="1"/>
    </xf>
    <xf numFmtId="0" fontId="34" fillId="7" borderId="33" xfId="6" applyFont="1" applyFill="1" applyBorder="1" applyAlignment="1">
      <alignment horizontal="right" vertical="center" wrapText="1"/>
    </xf>
    <xf numFmtId="0" fontId="34" fillId="7" borderId="35" xfId="6" applyFont="1" applyFill="1" applyBorder="1" applyAlignment="1">
      <alignment horizontal="right" vertical="center" wrapText="1"/>
    </xf>
    <xf numFmtId="0" fontId="34" fillId="7" borderId="34" xfId="6" applyFont="1" applyFill="1" applyBorder="1" applyAlignment="1">
      <alignment horizontal="right" vertical="center" wrapText="1"/>
    </xf>
    <xf numFmtId="0" fontId="37" fillId="8" borderId="36" xfId="6" applyFont="1" applyFill="1" applyBorder="1" applyAlignment="1"/>
    <xf numFmtId="0" fontId="38" fillId="9" borderId="36" xfId="6" applyFont="1" applyFill="1" applyBorder="1" applyAlignment="1">
      <alignment horizontal="center"/>
    </xf>
    <xf numFmtId="0" fontId="39" fillId="8" borderId="51" xfId="6" applyFont="1" applyFill="1" applyBorder="1" applyAlignment="1">
      <alignment vertical="top" wrapText="1"/>
    </xf>
    <xf numFmtId="0" fontId="43" fillId="0" borderId="36" xfId="6" applyNumberFormat="1" applyFont="1" applyBorder="1" applyAlignment="1">
      <alignment horizontal="right"/>
    </xf>
    <xf numFmtId="0" fontId="39" fillId="8" borderId="63" xfId="6" applyFont="1" applyFill="1" applyBorder="1" applyAlignment="1">
      <alignment vertical="top" wrapText="1"/>
    </xf>
    <xf numFmtId="0" fontId="43" fillId="10" borderId="36" xfId="6" applyNumberFormat="1" applyFont="1" applyFill="1" applyBorder="1" applyAlignment="1">
      <alignment horizontal="right"/>
    </xf>
    <xf numFmtId="0" fontId="39" fillId="8" borderId="36" xfId="6" applyFont="1" applyFill="1" applyBorder="1" applyAlignment="1">
      <alignment vertical="top"/>
    </xf>
    <xf numFmtId="0" fontId="39" fillId="8" borderId="64" xfId="6" applyFont="1" applyFill="1" applyBorder="1" applyAlignment="1">
      <alignment vertical="top" wrapText="1"/>
    </xf>
    <xf numFmtId="0" fontId="49" fillId="0" borderId="0" xfId="6" applyFont="1" applyAlignment="1">
      <alignment horizontal="left"/>
    </xf>
    <xf numFmtId="0" fontId="39" fillId="7" borderId="36" xfId="8" applyFont="1" applyFill="1" applyBorder="1" applyAlignment="1">
      <alignment horizontal="center" vertical="top" wrapText="1"/>
    </xf>
    <xf numFmtId="0" fontId="39" fillId="8" borderId="51" xfId="8" applyFont="1" applyFill="1" applyBorder="1" applyAlignment="1">
      <alignment vertical="top" wrapText="1"/>
    </xf>
    <xf numFmtId="0" fontId="43" fillId="0" borderId="36" xfId="8" applyNumberFormat="1" applyFont="1" applyBorder="1" applyAlignment="1">
      <alignment horizontal="right"/>
    </xf>
    <xf numFmtId="0" fontId="39" fillId="8" borderId="63" xfId="8" applyFont="1" applyFill="1" applyBorder="1" applyAlignment="1">
      <alignment vertical="top" wrapText="1"/>
    </xf>
    <xf numFmtId="0" fontId="43" fillId="10" borderId="36" xfId="8" applyNumberFormat="1" applyFont="1" applyFill="1" applyBorder="1" applyAlignment="1">
      <alignment horizontal="right"/>
    </xf>
    <xf numFmtId="0" fontId="39" fillId="8" borderId="64" xfId="8" applyFont="1" applyFill="1" applyBorder="1" applyAlignment="1">
      <alignment vertical="top" wrapText="1"/>
    </xf>
    <xf numFmtId="0" fontId="39" fillId="8" borderId="53" xfId="8" applyFont="1" applyFill="1" applyBorder="1" applyAlignment="1">
      <alignment vertical="top" wrapText="1"/>
    </xf>
    <xf numFmtId="0" fontId="69" fillId="0" borderId="3" xfId="8" applyBorder="1"/>
    <xf numFmtId="0" fontId="43" fillId="10" borderId="53" xfId="8" applyNumberFormat="1" applyFont="1" applyFill="1" applyBorder="1" applyAlignment="1">
      <alignment horizontal="right"/>
    </xf>
    <xf numFmtId="0" fontId="43" fillId="10" borderId="53" xfId="6" applyNumberFormat="1" applyFont="1" applyFill="1" applyBorder="1" applyAlignment="1">
      <alignment horizontal="right"/>
    </xf>
    <xf numFmtId="0" fontId="43" fillId="0" borderId="64" xfId="8" applyNumberFormat="1" applyFont="1" applyBorder="1" applyAlignment="1">
      <alignment horizontal="right"/>
    </xf>
    <xf numFmtId="0" fontId="43" fillId="0" borderId="64" xfId="6" applyNumberFormat="1" applyFont="1" applyBorder="1" applyAlignment="1">
      <alignment horizontal="right"/>
    </xf>
    <xf numFmtId="0" fontId="89" fillId="0" borderId="0" xfId="8" applyFont="1"/>
    <xf numFmtId="0" fontId="10" fillId="0" borderId="0" xfId="8" applyFont="1" applyFill="1" applyBorder="1" applyAlignment="1">
      <alignment vertical="top"/>
    </xf>
    <xf numFmtId="0" fontId="13" fillId="0" borderId="0" xfId="8" applyFont="1" applyFill="1" applyBorder="1"/>
    <xf numFmtId="0" fontId="66" fillId="0" borderId="0" xfId="8" applyFont="1" applyFill="1" applyBorder="1" applyAlignment="1">
      <alignment vertical="top"/>
    </xf>
    <xf numFmtId="3" fontId="11" fillId="0" borderId="0" xfId="8" applyNumberFormat="1" applyFont="1" applyFill="1" applyBorder="1" applyAlignment="1">
      <alignment horizontal="right" vertical="center"/>
    </xf>
    <xf numFmtId="3" fontId="43" fillId="0" borderId="0" xfId="8" applyNumberFormat="1" applyFont="1" applyFill="1" applyBorder="1" applyAlignment="1">
      <alignment horizontal="right"/>
    </xf>
    <xf numFmtId="3" fontId="13" fillId="0" borderId="0" xfId="8" applyNumberFormat="1" applyFont="1" applyFill="1" applyBorder="1" applyAlignment="1">
      <alignment horizontal="right" vertical="center"/>
    </xf>
    <xf numFmtId="0" fontId="90" fillId="0" borderId="0" xfId="8" applyFont="1"/>
    <xf numFmtId="3" fontId="43" fillId="0" borderId="0" xfId="8" quotePrefix="1" applyNumberFormat="1" applyFont="1" applyFill="1" applyBorder="1" applyAlignment="1">
      <alignment horizontal="right"/>
    </xf>
    <xf numFmtId="0" fontId="13" fillId="0" borderId="0" xfId="8" applyFont="1" applyFill="1" applyBorder="1" applyAlignment="1">
      <alignment vertical="center"/>
    </xf>
    <xf numFmtId="3" fontId="18" fillId="0" borderId="0" xfId="8" applyNumberFormat="1" applyFont="1" applyFill="1" applyBorder="1" applyAlignment="1">
      <alignment horizontal="right" vertical="center"/>
    </xf>
    <xf numFmtId="3" fontId="18" fillId="0" borderId="0" xfId="8" quotePrefix="1" applyNumberFormat="1" applyFont="1" applyFill="1" applyBorder="1" applyAlignment="1">
      <alignment horizontal="right" vertical="center"/>
    </xf>
    <xf numFmtId="3" fontId="46" fillId="0" borderId="0" xfId="8" applyNumberFormat="1" applyFont="1" applyFill="1" applyBorder="1" applyAlignment="1">
      <alignment horizontal="right"/>
    </xf>
    <xf numFmtId="3" fontId="19" fillId="0" borderId="0" xfId="8" applyNumberFormat="1" applyFont="1" applyFill="1" applyBorder="1" applyAlignment="1">
      <alignment horizontal="right" vertical="center"/>
    </xf>
    <xf numFmtId="3" fontId="46" fillId="0" borderId="0" xfId="8" quotePrefix="1" applyNumberFormat="1" applyFont="1" applyFill="1" applyBorder="1" applyAlignment="1">
      <alignment horizontal="right"/>
    </xf>
    <xf numFmtId="3" fontId="19" fillId="0" borderId="0" xfId="8" quotePrefix="1" applyNumberFormat="1" applyFont="1" applyFill="1" applyBorder="1" applyAlignment="1">
      <alignment horizontal="right" vertical="center"/>
    </xf>
    <xf numFmtId="0" fontId="6" fillId="0" borderId="0" xfId="8" applyFont="1" applyAlignment="1">
      <alignment horizontal="left" vertical="center"/>
    </xf>
    <xf numFmtId="0" fontId="91" fillId="0" borderId="0" xfId="8" applyFont="1"/>
    <xf numFmtId="0" fontId="92" fillId="0" borderId="3" xfId="8" applyFont="1" applyFill="1" applyBorder="1" applyAlignment="1">
      <alignment vertical="center"/>
    </xf>
    <xf numFmtId="0" fontId="92" fillId="0" borderId="3" xfId="8" applyFont="1" applyFill="1" applyBorder="1" applyAlignment="1">
      <alignment horizontal="right" vertical="center" wrapText="1"/>
    </xf>
    <xf numFmtId="0" fontId="15" fillId="0" borderId="0" xfId="8" applyFont="1" applyFill="1" applyBorder="1" applyAlignment="1">
      <alignment vertical="center" wrapText="1"/>
    </xf>
    <xf numFmtId="165" fontId="15" fillId="0" borderId="0" xfId="8" applyNumberFormat="1" applyFont="1"/>
    <xf numFmtId="165" fontId="15" fillId="0" borderId="0" xfId="8" quotePrefix="1" applyNumberFormat="1" applyFont="1" applyAlignment="1">
      <alignment horizontal="right"/>
    </xf>
    <xf numFmtId="0" fontId="92" fillId="0" borderId="0" xfId="8" applyFont="1" applyFill="1" applyBorder="1" applyAlignment="1">
      <alignment vertical="center" wrapText="1"/>
    </xf>
    <xf numFmtId="165" fontId="92" fillId="0" borderId="0" xfId="8" applyNumberFormat="1" applyFont="1"/>
    <xf numFmtId="165" fontId="92" fillId="0" borderId="0" xfId="8" quotePrefix="1" applyNumberFormat="1" applyFont="1" applyAlignment="1">
      <alignment horizontal="right"/>
    </xf>
    <xf numFmtId="165" fontId="93" fillId="0" borderId="0" xfId="8" applyNumberFormat="1" applyFont="1"/>
    <xf numFmtId="0" fontId="13" fillId="0" borderId="0" xfId="8" applyFont="1"/>
    <xf numFmtId="0" fontId="11" fillId="0" borderId="0" xfId="8" applyFont="1" applyFill="1" applyBorder="1"/>
    <xf numFmtId="0" fontId="11" fillId="0" borderId="0" xfId="8" applyFont="1" applyFill="1" applyBorder="1" applyAlignment="1">
      <alignment horizontal="right" vertical="top" wrapText="1"/>
    </xf>
    <xf numFmtId="3" fontId="13" fillId="0" borderId="0" xfId="8" applyNumberFormat="1" applyFont="1" applyFill="1" applyBorder="1" applyAlignment="1">
      <alignment horizontal="right"/>
    </xf>
    <xf numFmtId="3" fontId="13" fillId="0" borderId="0" xfId="8" applyNumberFormat="1" applyFont="1" applyFill="1" applyBorder="1"/>
    <xf numFmtId="0" fontId="69" fillId="0" borderId="0" xfId="8" applyAlignment="1"/>
    <xf numFmtId="0" fontId="36" fillId="6" borderId="33" xfId="8" applyFont="1" applyFill="1" applyBorder="1" applyAlignment="1">
      <alignment vertical="top" wrapText="1"/>
    </xf>
    <xf numFmtId="0" fontId="36" fillId="6" borderId="35" xfId="8" applyFont="1" applyFill="1" applyBorder="1" applyAlignment="1">
      <alignment vertical="top" wrapText="1"/>
    </xf>
    <xf numFmtId="0" fontId="36" fillId="6" borderId="34" xfId="8" applyFont="1" applyFill="1" applyBorder="1" applyAlignment="1">
      <alignment vertical="top" wrapText="1"/>
    </xf>
    <xf numFmtId="0" fontId="11" fillId="0" borderId="3" xfId="8" applyFont="1" applyFill="1" applyBorder="1" applyAlignment="1">
      <alignment horizontal="left" vertical="center" wrapText="1"/>
    </xf>
    <xf numFmtId="0" fontId="11" fillId="12" borderId="0" xfId="8" applyFont="1" applyFill="1" applyBorder="1" applyAlignment="1">
      <alignment vertical="center" wrapText="1"/>
    </xf>
    <xf numFmtId="3" fontId="46" fillId="12" borderId="0" xfId="8" applyNumberFormat="1" applyFont="1" applyFill="1" applyBorder="1" applyAlignment="1">
      <alignment horizontal="right"/>
    </xf>
    <xf numFmtId="2" fontId="92" fillId="0" borderId="0" xfId="8" applyNumberFormat="1" applyFont="1"/>
    <xf numFmtId="2" fontId="92" fillId="0" borderId="0" xfId="8" quotePrefix="1" applyNumberFormat="1" applyFont="1" applyAlignment="1">
      <alignment horizontal="right"/>
    </xf>
    <xf numFmtId="0" fontId="13" fillId="0" borderId="0" xfId="8" applyFont="1" applyFill="1" applyBorder="1" applyAlignment="1">
      <alignment vertical="top" wrapText="1"/>
    </xf>
    <xf numFmtId="0" fontId="4" fillId="0" borderId="0" xfId="6" applyAlignment="1"/>
    <xf numFmtId="0" fontId="35" fillId="7" borderId="34" xfId="6" applyFont="1" applyFill="1" applyBorder="1" applyAlignment="1">
      <alignment horizontal="center" vertical="top" wrapText="1"/>
    </xf>
    <xf numFmtId="0" fontId="35" fillId="7" borderId="65" xfId="6" applyFont="1" applyFill="1" applyBorder="1" applyAlignment="1">
      <alignment horizontal="center" vertical="center" wrapText="1"/>
    </xf>
    <xf numFmtId="0" fontId="35" fillId="7" borderId="66" xfId="6" applyFont="1" applyFill="1" applyBorder="1" applyAlignment="1">
      <alignment horizontal="center" vertical="center" wrapText="1"/>
    </xf>
    <xf numFmtId="0" fontId="35" fillId="7" borderId="67" xfId="6" applyFont="1" applyFill="1" applyBorder="1" applyAlignment="1">
      <alignment horizontal="center" vertical="center" wrapText="1"/>
    </xf>
    <xf numFmtId="0" fontId="35" fillId="7" borderId="36" xfId="3" applyFont="1" applyFill="1" applyBorder="1" applyAlignment="1">
      <alignment horizontal="center" vertical="top" wrapText="1"/>
    </xf>
    <xf numFmtId="0" fontId="39" fillId="8" borderId="68" xfId="6" applyFont="1" applyFill="1" applyBorder="1" applyAlignment="1">
      <alignment vertical="top" wrapText="1"/>
    </xf>
    <xf numFmtId="0" fontId="39" fillId="8" borderId="69" xfId="6" applyFont="1" applyFill="1" applyBorder="1" applyAlignment="1">
      <alignment vertical="top" wrapText="1"/>
    </xf>
    <xf numFmtId="3" fontId="43" fillId="10" borderId="69" xfId="6" applyNumberFormat="1" applyFont="1" applyFill="1" applyBorder="1" applyAlignment="1">
      <alignment horizontal="right"/>
    </xf>
    <xf numFmtId="0" fontId="39" fillId="8" borderId="64" xfId="6" applyFont="1" applyFill="1" applyBorder="1" applyAlignment="1">
      <alignment vertical="top" wrapText="1"/>
    </xf>
    <xf numFmtId="3" fontId="43" fillId="0" borderId="64" xfId="6" applyNumberFormat="1" applyFont="1" applyBorder="1" applyAlignment="1">
      <alignment horizontal="right"/>
    </xf>
    <xf numFmtId="0" fontId="39" fillId="8" borderId="60" xfId="6" applyFont="1" applyFill="1" applyBorder="1" applyAlignment="1">
      <alignment vertical="top" wrapText="1"/>
    </xf>
    <xf numFmtId="0" fontId="37" fillId="8" borderId="53" xfId="6" applyFont="1" applyFill="1" applyBorder="1" applyAlignment="1">
      <alignment vertical="top" wrapText="1"/>
    </xf>
    <xf numFmtId="3" fontId="46" fillId="10" borderId="53" xfId="6" applyNumberFormat="1" applyFont="1" applyFill="1" applyBorder="1" applyAlignment="1">
      <alignment horizontal="right"/>
    </xf>
    <xf numFmtId="0" fontId="47" fillId="0" borderId="0" xfId="3" applyFont="1"/>
    <xf numFmtId="0" fontId="11" fillId="0" borderId="0" xfId="3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 wrapText="1"/>
    </xf>
    <xf numFmtId="0" fontId="11" fillId="0" borderId="9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vertic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 wrapText="1"/>
    </xf>
    <xf numFmtId="0" fontId="11" fillId="0" borderId="0" xfId="6" applyFont="1" applyFill="1" applyBorder="1" applyAlignment="1">
      <alignment horizontal="left" vertical="center" wrapText="1"/>
    </xf>
    <xf numFmtId="0" fontId="13" fillId="0" borderId="0" xfId="6" applyFont="1" applyFill="1" applyBorder="1" applyAlignment="1">
      <alignment vertical="center" wrapText="1"/>
    </xf>
    <xf numFmtId="3" fontId="13" fillId="0" borderId="0" xfId="6" applyNumberFormat="1" applyFont="1" applyFill="1" applyBorder="1" applyAlignment="1">
      <alignment horizontal="right" vertical="center"/>
    </xf>
    <xf numFmtId="3" fontId="13" fillId="0" borderId="9" xfId="6" applyNumberFormat="1" applyFont="1" applyFill="1" applyBorder="1" applyAlignment="1">
      <alignment horizontal="right" vertical="center"/>
    </xf>
    <xf numFmtId="3" fontId="13" fillId="0" borderId="5" xfId="6" applyNumberFormat="1" applyFont="1" applyFill="1" applyBorder="1" applyAlignment="1">
      <alignment horizontal="right" vertical="center"/>
    </xf>
    <xf numFmtId="0" fontId="13" fillId="0" borderId="5" xfId="6" applyFont="1" applyFill="1" applyBorder="1" applyAlignment="1">
      <alignment vertical="center" wrapText="1"/>
    </xf>
    <xf numFmtId="165" fontId="55" fillId="0" borderId="0" xfId="3" applyNumberFormat="1" applyFont="1"/>
    <xf numFmtId="0" fontId="11" fillId="0" borderId="11" xfId="6" applyFont="1" applyFill="1" applyBorder="1" applyAlignment="1">
      <alignment horizontal="left" vertical="center" wrapText="1"/>
    </xf>
    <xf numFmtId="0" fontId="11" fillId="0" borderId="11" xfId="6" applyFont="1" applyFill="1" applyBorder="1" applyAlignment="1">
      <alignment vertical="center" wrapText="1"/>
    </xf>
    <xf numFmtId="3" fontId="11" fillId="0" borderId="11" xfId="6" applyNumberFormat="1" applyFont="1" applyFill="1" applyBorder="1" applyAlignment="1">
      <alignment horizontal="right" vertical="center"/>
    </xf>
    <xf numFmtId="3" fontId="11" fillId="0" borderId="10" xfId="6" applyNumberFormat="1" applyFont="1" applyFill="1" applyBorder="1" applyAlignment="1">
      <alignment horizontal="right" vertical="center"/>
    </xf>
    <xf numFmtId="3" fontId="11" fillId="0" borderId="41" xfId="6" applyNumberFormat="1" applyFont="1" applyFill="1" applyBorder="1" applyAlignment="1">
      <alignment horizontal="right" vertical="center"/>
    </xf>
    <xf numFmtId="0" fontId="11" fillId="0" borderId="41" xfId="6" applyFont="1" applyFill="1" applyBorder="1" applyAlignment="1">
      <alignment vertical="center" wrapText="1"/>
    </xf>
    <xf numFmtId="165" fontId="50" fillId="0" borderId="11" xfId="3" applyNumberFormat="1" applyFont="1" applyBorder="1"/>
    <xf numFmtId="0" fontId="13" fillId="0" borderId="70" xfId="6" applyFont="1" applyFill="1" applyBorder="1" applyAlignment="1">
      <alignment vertical="center" wrapText="1"/>
    </xf>
    <xf numFmtId="0" fontId="11" fillId="0" borderId="0" xfId="6" applyFont="1" applyFill="1" applyBorder="1" applyAlignment="1">
      <alignment vertical="center" wrapText="1"/>
    </xf>
    <xf numFmtId="3" fontId="11" fillId="0" borderId="0" xfId="6" applyNumberFormat="1" applyFont="1" applyFill="1" applyBorder="1" applyAlignment="1">
      <alignment horizontal="right" vertical="center"/>
    </xf>
    <xf numFmtId="3" fontId="11" fillId="0" borderId="9" xfId="6" applyNumberFormat="1" applyFont="1" applyFill="1" applyBorder="1" applyAlignment="1">
      <alignment horizontal="right" vertical="center"/>
    </xf>
    <xf numFmtId="3" fontId="11" fillId="0" borderId="5" xfId="6" applyNumberFormat="1" applyFont="1" applyFill="1" applyBorder="1" applyAlignment="1">
      <alignment horizontal="right" vertical="center"/>
    </xf>
    <xf numFmtId="0" fontId="11" fillId="0" borderId="5" xfId="6" applyFont="1" applyFill="1" applyBorder="1" applyAlignment="1">
      <alignment vertical="center" wrapText="1"/>
    </xf>
    <xf numFmtId="165" fontId="50" fillId="0" borderId="0" xfId="3" applyNumberFormat="1" applyFont="1"/>
    <xf numFmtId="0" fontId="94" fillId="0" borderId="0" xfId="3" applyFont="1" applyAlignment="1">
      <alignment horizontal="left" vertical="center"/>
    </xf>
    <xf numFmtId="0" fontId="34" fillId="6" borderId="33" xfId="3" applyFont="1" applyFill="1" applyBorder="1" applyAlignment="1">
      <alignment horizontal="right" vertical="top" wrapText="1"/>
    </xf>
    <xf numFmtId="0" fontId="34" fillId="6" borderId="34" xfId="3" applyFont="1" applyFill="1" applyBorder="1" applyAlignment="1">
      <alignment horizontal="right" vertical="top" wrapText="1"/>
    </xf>
    <xf numFmtId="0" fontId="35" fillId="6" borderId="33" xfId="3" applyFont="1" applyFill="1" applyBorder="1" applyAlignment="1">
      <alignment vertical="top" wrapText="1"/>
    </xf>
    <xf numFmtId="0" fontId="35" fillId="6" borderId="35" xfId="3" applyFont="1" applyFill="1" applyBorder="1" applyAlignment="1">
      <alignment vertical="top" wrapText="1"/>
    </xf>
    <xf numFmtId="0" fontId="35" fillId="6" borderId="34" xfId="3" applyFont="1" applyFill="1" applyBorder="1" applyAlignment="1">
      <alignment vertical="top" wrapText="1"/>
    </xf>
    <xf numFmtId="0" fontId="36" fillId="6" borderId="33" xfId="3" applyFont="1" applyFill="1" applyBorder="1" applyAlignment="1">
      <alignment vertical="top" wrapText="1"/>
    </xf>
    <xf numFmtId="0" fontId="36" fillId="6" borderId="35" xfId="3" applyFont="1" applyFill="1" applyBorder="1" applyAlignment="1">
      <alignment vertical="top" wrapText="1"/>
    </xf>
    <xf numFmtId="0" fontId="36" fillId="6" borderId="34" xfId="3" applyFont="1" applyFill="1" applyBorder="1" applyAlignment="1">
      <alignment vertical="top" wrapText="1"/>
    </xf>
    <xf numFmtId="0" fontId="34" fillId="7" borderId="33" xfId="3" applyFont="1" applyFill="1" applyBorder="1" applyAlignment="1">
      <alignment horizontal="right" vertical="center" wrapText="1"/>
    </xf>
    <xf numFmtId="0" fontId="34" fillId="7" borderId="34" xfId="3" applyFont="1" applyFill="1" applyBorder="1" applyAlignment="1">
      <alignment horizontal="right" vertical="center" wrapText="1"/>
    </xf>
    <xf numFmtId="0" fontId="36" fillId="7" borderId="36" xfId="3" applyFont="1" applyFill="1" applyBorder="1" applyAlignment="1">
      <alignment horizontal="center" vertical="top" wrapText="1"/>
    </xf>
    <xf numFmtId="0" fontId="37" fillId="8" borderId="36" xfId="3" applyFont="1" applyFill="1" applyBorder="1" applyAlignment="1">
      <alignment wrapText="1"/>
    </xf>
    <xf numFmtId="0" fontId="38" fillId="9" borderId="36" xfId="3" applyFont="1" applyFill="1" applyBorder="1" applyAlignment="1">
      <alignment horizontal="center"/>
    </xf>
    <xf numFmtId="0" fontId="38" fillId="9" borderId="51" xfId="3" applyFont="1" applyFill="1" applyBorder="1" applyAlignment="1">
      <alignment horizontal="center"/>
    </xf>
    <xf numFmtId="0" fontId="37" fillId="8" borderId="36" xfId="3" applyFont="1" applyFill="1" applyBorder="1" applyAlignment="1">
      <alignment vertical="top" wrapText="1"/>
    </xf>
    <xf numFmtId="0" fontId="38" fillId="9" borderId="33" xfId="3" applyFont="1" applyFill="1" applyBorder="1" applyAlignment="1">
      <alignment horizontal="center"/>
    </xf>
    <xf numFmtId="3" fontId="46" fillId="0" borderId="44" xfId="3" applyNumberFormat="1" applyFont="1" applyBorder="1" applyAlignment="1">
      <alignment horizontal="right"/>
    </xf>
    <xf numFmtId="3" fontId="46" fillId="0" borderId="34" xfId="3" applyNumberFormat="1" applyFont="1" applyBorder="1" applyAlignment="1">
      <alignment horizontal="right"/>
    </xf>
    <xf numFmtId="3" fontId="46" fillId="0" borderId="36" xfId="3" applyNumberFormat="1" applyFont="1" applyBorder="1" applyAlignment="1">
      <alignment horizontal="right"/>
    </xf>
    <xf numFmtId="3" fontId="46" fillId="0" borderId="33" xfId="3" applyNumberFormat="1" applyFont="1" applyBorder="1" applyAlignment="1">
      <alignment horizontal="right"/>
    </xf>
    <xf numFmtId="3" fontId="46" fillId="0" borderId="45" xfId="3" applyNumberFormat="1" applyFont="1" applyBorder="1" applyAlignment="1">
      <alignment horizontal="right"/>
    </xf>
    <xf numFmtId="3" fontId="46" fillId="0" borderId="46" xfId="3" applyNumberFormat="1" applyFont="1" applyBorder="1" applyAlignment="1">
      <alignment horizontal="right"/>
    </xf>
    <xf numFmtId="3" fontId="46" fillId="0" borderId="47" xfId="3" applyNumberFormat="1" applyFont="1" applyBorder="1" applyAlignment="1">
      <alignment horizontal="right"/>
    </xf>
    <xf numFmtId="3" fontId="46" fillId="10" borderId="48" xfId="3" applyNumberFormat="1" applyFont="1" applyFill="1" applyBorder="1" applyAlignment="1">
      <alignment horizontal="right"/>
    </xf>
    <xf numFmtId="3" fontId="46" fillId="10" borderId="34" xfId="3" applyNumberFormat="1" applyFont="1" applyFill="1" applyBorder="1" applyAlignment="1">
      <alignment horizontal="right"/>
    </xf>
    <xf numFmtId="3" fontId="46" fillId="10" borderId="36" xfId="3" applyNumberFormat="1" applyFont="1" applyFill="1" applyBorder="1" applyAlignment="1">
      <alignment horizontal="right"/>
    </xf>
    <xf numFmtId="3" fontId="46" fillId="10" borderId="33" xfId="3" applyNumberFormat="1" applyFont="1" applyFill="1" applyBorder="1" applyAlignment="1">
      <alignment horizontal="right"/>
    </xf>
    <xf numFmtId="3" fontId="46" fillId="10" borderId="49" xfId="3" applyNumberFormat="1" applyFont="1" applyFill="1" applyBorder="1" applyAlignment="1">
      <alignment horizontal="right"/>
    </xf>
    <xf numFmtId="3" fontId="46" fillId="10" borderId="50" xfId="3" applyNumberFormat="1" applyFont="1" applyFill="1" applyBorder="1" applyAlignment="1">
      <alignment horizontal="right"/>
    </xf>
    <xf numFmtId="0" fontId="39" fillId="8" borderId="36" xfId="3" applyFont="1" applyFill="1" applyBorder="1" applyAlignment="1">
      <alignment vertical="top" wrapText="1"/>
    </xf>
    <xf numFmtId="3" fontId="43" fillId="0" borderId="48" xfId="3" applyNumberFormat="1" applyFont="1" applyBorder="1" applyAlignment="1">
      <alignment horizontal="right"/>
    </xf>
    <xf numFmtId="3" fontId="43" fillId="0" borderId="34" xfId="3" applyNumberFormat="1" applyFont="1" applyBorder="1" applyAlignment="1">
      <alignment horizontal="right"/>
    </xf>
    <xf numFmtId="3" fontId="43" fillId="0" borderId="36" xfId="3" applyNumberFormat="1" applyFont="1" applyBorder="1" applyAlignment="1">
      <alignment horizontal="right"/>
    </xf>
    <xf numFmtId="3" fontId="43" fillId="0" borderId="33" xfId="3" applyNumberFormat="1" applyFont="1" applyBorder="1" applyAlignment="1">
      <alignment horizontal="right"/>
    </xf>
    <xf numFmtId="3" fontId="43" fillId="0" borderId="49" xfId="3" applyNumberFormat="1" applyFont="1" applyBorder="1" applyAlignment="1">
      <alignment horizontal="right"/>
    </xf>
    <xf numFmtId="3" fontId="43" fillId="0" borderId="50" xfId="3" applyNumberFormat="1" applyFont="1" applyBorder="1" applyAlignment="1">
      <alignment horizontal="right"/>
    </xf>
    <xf numFmtId="3" fontId="43" fillId="10" borderId="48" xfId="3" applyNumberFormat="1" applyFont="1" applyFill="1" applyBorder="1" applyAlignment="1">
      <alignment horizontal="right"/>
    </xf>
    <xf numFmtId="3" fontId="43" fillId="10" borderId="34" xfId="3" applyNumberFormat="1" applyFont="1" applyFill="1" applyBorder="1" applyAlignment="1">
      <alignment horizontal="right"/>
    </xf>
    <xf numFmtId="3" fontId="43" fillId="10" borderId="36" xfId="3" applyNumberFormat="1" applyFont="1" applyFill="1" applyBorder="1" applyAlignment="1">
      <alignment horizontal="right"/>
    </xf>
    <xf numFmtId="3" fontId="43" fillId="10" borderId="33" xfId="3" applyNumberFormat="1" applyFont="1" applyFill="1" applyBorder="1" applyAlignment="1">
      <alignment horizontal="right"/>
    </xf>
    <xf numFmtId="3" fontId="43" fillId="10" borderId="49" xfId="3" applyNumberFormat="1" applyFont="1" applyFill="1" applyBorder="1" applyAlignment="1">
      <alignment horizontal="right"/>
    </xf>
    <xf numFmtId="3" fontId="43" fillId="10" borderId="50" xfId="3" applyNumberFormat="1" applyFont="1" applyFill="1" applyBorder="1" applyAlignment="1">
      <alignment horizontal="right"/>
    </xf>
    <xf numFmtId="3" fontId="43" fillId="10" borderId="55" xfId="3" applyNumberFormat="1" applyFont="1" applyFill="1" applyBorder="1" applyAlignment="1">
      <alignment horizontal="right"/>
    </xf>
    <xf numFmtId="3" fontId="43" fillId="10" borderId="52" xfId="3" applyNumberFormat="1" applyFont="1" applyFill="1" applyBorder="1" applyAlignment="1">
      <alignment horizontal="right"/>
    </xf>
    <xf numFmtId="3" fontId="43" fillId="10" borderId="53" xfId="3" applyNumberFormat="1" applyFont="1" applyFill="1" applyBorder="1" applyAlignment="1">
      <alignment horizontal="right"/>
    </xf>
    <xf numFmtId="3" fontId="43" fillId="10" borderId="54" xfId="3" applyNumberFormat="1" applyFont="1" applyFill="1" applyBorder="1" applyAlignment="1">
      <alignment horizontal="right"/>
    </xf>
    <xf numFmtId="0" fontId="49" fillId="0" borderId="0" xfId="3" applyFont="1" applyAlignment="1">
      <alignment horizontal="left"/>
    </xf>
    <xf numFmtId="0" fontId="47" fillId="0" borderId="0" xfId="3" applyFont="1" applyBorder="1"/>
    <xf numFmtId="0" fontId="95" fillId="0" borderId="0" xfId="3" applyFont="1" applyAlignment="1">
      <alignment horizontal="left"/>
    </xf>
    <xf numFmtId="0" fontId="95" fillId="0" borderId="0" xfId="3" applyFont="1" applyAlignment="1">
      <alignment horizontal="right"/>
    </xf>
    <xf numFmtId="0" fontId="11" fillId="0" borderId="0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righ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3" fontId="13" fillId="0" borderId="0" xfId="3" applyNumberFormat="1" applyFont="1" applyFill="1" applyBorder="1" applyAlignment="1">
      <alignment horizontal="right" vertical="center"/>
    </xf>
    <xf numFmtId="0" fontId="96" fillId="0" borderId="0" xfId="3" applyFont="1" applyBorder="1"/>
    <xf numFmtId="0" fontId="1" fillId="0" borderId="0" xfId="3" applyBorder="1"/>
    <xf numFmtId="3" fontId="1" fillId="0" borderId="0" xfId="3" applyNumberFormat="1" applyBorder="1"/>
    <xf numFmtId="0" fontId="37" fillId="6" borderId="33" xfId="3" applyFont="1" applyFill="1" applyBorder="1" applyAlignment="1">
      <alignment vertical="top" wrapText="1"/>
    </xf>
    <xf numFmtId="0" fontId="37" fillId="6" borderId="35" xfId="3" applyFont="1" applyFill="1" applyBorder="1" applyAlignment="1">
      <alignment vertical="top" wrapText="1"/>
    </xf>
    <xf numFmtId="0" fontId="37" fillId="6" borderId="34" xfId="3" applyFont="1" applyFill="1" applyBorder="1" applyAlignment="1">
      <alignment vertical="top" wrapText="1"/>
    </xf>
    <xf numFmtId="0" fontId="37" fillId="8" borderId="36" xfId="3" applyFont="1" applyFill="1" applyBorder="1" applyAlignment="1"/>
    <xf numFmtId="0" fontId="43" fillId="0" borderId="36" xfId="3" applyNumberFormat="1" applyFont="1" applyBorder="1" applyAlignment="1">
      <alignment horizontal="right"/>
    </xf>
    <xf numFmtId="0" fontId="39" fillId="8" borderId="36" xfId="3" applyFont="1" applyFill="1" applyBorder="1" applyAlignment="1">
      <alignment vertical="top"/>
    </xf>
    <xf numFmtId="0" fontId="43" fillId="10" borderId="36" xfId="3" applyNumberFormat="1" applyFont="1" applyFill="1" applyBorder="1" applyAlignment="1">
      <alignment horizontal="right"/>
    </xf>
    <xf numFmtId="0" fontId="15" fillId="0" borderId="0" xfId="3" applyFont="1" applyFill="1" applyBorder="1" applyAlignment="1">
      <alignment vertical="center" wrapText="1"/>
    </xf>
    <xf numFmtId="0" fontId="43" fillId="0" borderId="33" xfId="3" applyNumberFormat="1" applyFont="1" applyBorder="1" applyAlignment="1">
      <alignment horizontal="right"/>
    </xf>
    <xf numFmtId="0" fontId="43" fillId="0" borderId="44" xfId="3" applyNumberFormat="1" applyFont="1" applyBorder="1" applyAlignment="1">
      <alignment horizontal="right"/>
    </xf>
    <xf numFmtId="0" fontId="43" fillId="0" borderId="34" xfId="3" applyNumberFormat="1" applyFont="1" applyBorder="1" applyAlignment="1">
      <alignment horizontal="right"/>
    </xf>
    <xf numFmtId="0" fontId="43" fillId="10" borderId="33" xfId="3" applyNumberFormat="1" applyFont="1" applyFill="1" applyBorder="1" applyAlignment="1">
      <alignment horizontal="right"/>
    </xf>
    <xf numFmtId="0" fontId="43" fillId="10" borderId="48" xfId="3" applyNumberFormat="1" applyFont="1" applyFill="1" applyBorder="1" applyAlignment="1">
      <alignment horizontal="right"/>
    </xf>
    <xf numFmtId="0" fontId="43" fillId="10" borderId="34" xfId="3" applyNumberFormat="1" applyFont="1" applyFill="1" applyBorder="1" applyAlignment="1">
      <alignment horizontal="right"/>
    </xf>
    <xf numFmtId="0" fontId="43" fillId="0" borderId="48" xfId="3" applyNumberFormat="1" applyFont="1" applyBorder="1" applyAlignment="1">
      <alignment horizontal="right"/>
    </xf>
    <xf numFmtId="0" fontId="43" fillId="10" borderId="55" xfId="3" applyNumberFormat="1" applyFont="1" applyFill="1" applyBorder="1" applyAlignment="1">
      <alignment horizontal="right"/>
    </xf>
    <xf numFmtId="0" fontId="34" fillId="6" borderId="33" xfId="6" applyFont="1" applyFill="1" applyBorder="1" applyAlignment="1">
      <alignment vertical="top"/>
    </xf>
    <xf numFmtId="0" fontId="34" fillId="6" borderId="35" xfId="6" applyFont="1" applyFill="1" applyBorder="1" applyAlignment="1">
      <alignment vertical="top" wrapText="1"/>
    </xf>
    <xf numFmtId="0" fontId="35" fillId="6" borderId="33" xfId="6" applyFont="1" applyFill="1" applyBorder="1" applyAlignment="1">
      <alignment vertical="top" wrapText="1"/>
    </xf>
    <xf numFmtId="0" fontId="35" fillId="7" borderId="33" xfId="6" applyFont="1" applyFill="1" applyBorder="1" applyAlignment="1">
      <alignment vertical="top" wrapText="1"/>
    </xf>
    <xf numFmtId="0" fontId="34" fillId="7" borderId="33" xfId="6" applyFont="1" applyFill="1" applyBorder="1" applyAlignment="1">
      <alignment vertical="center"/>
    </xf>
    <xf numFmtId="0" fontId="34" fillId="7" borderId="35" xfId="6" applyFont="1" applyFill="1" applyBorder="1" applyAlignment="1">
      <alignment vertical="center" wrapText="1"/>
    </xf>
    <xf numFmtId="0" fontId="37" fillId="8" borderId="36" xfId="6" applyFont="1" applyFill="1" applyBorder="1" applyAlignment="1">
      <alignment horizontal="left"/>
    </xf>
    <xf numFmtId="0" fontId="1" fillId="0" borderId="0" xfId="3" applyAlignment="1"/>
    <xf numFmtId="171" fontId="97" fillId="0" borderId="0" xfId="9" applyNumberFormat="1" applyFont="1"/>
    <xf numFmtId="0" fontId="2" fillId="0" borderId="0" xfId="3" applyFont="1" applyAlignment="1">
      <alignment horizontal="center"/>
    </xf>
    <xf numFmtId="0" fontId="2" fillId="0" borderId="0" xfId="3" applyFont="1" applyAlignment="1"/>
    <xf numFmtId="0" fontId="11" fillId="0" borderId="5" xfId="8" applyFont="1" applyBorder="1" applyAlignment="1">
      <alignment horizontal="left" vertical="center"/>
    </xf>
    <xf numFmtId="0" fontId="11" fillId="0" borderId="9" xfId="8" applyFont="1" applyBorder="1" applyAlignment="1">
      <alignment horizontal="center"/>
    </xf>
    <xf numFmtId="0" fontId="11" fillId="0" borderId="0" xfId="8" applyFont="1" applyBorder="1" applyAlignment="1">
      <alignment horizontal="center"/>
    </xf>
    <xf numFmtId="0" fontId="11" fillId="0" borderId="5" xfId="8" applyFont="1" applyBorder="1" applyAlignment="1">
      <alignment horizontal="center"/>
    </xf>
    <xf numFmtId="0" fontId="11" fillId="0" borderId="0" xfId="8" applyFont="1" applyAlignment="1">
      <alignment horizontal="center"/>
    </xf>
    <xf numFmtId="0" fontId="11" fillId="0" borderId="2" xfId="8" applyFont="1" applyBorder="1" applyAlignment="1">
      <alignment horizontal="left" vertical="center"/>
    </xf>
    <xf numFmtId="0" fontId="11" fillId="0" borderId="4" xfId="8" applyFont="1" applyBorder="1" applyAlignment="1">
      <alignment horizontal="center"/>
    </xf>
    <xf numFmtId="0" fontId="11" fillId="0" borderId="3" xfId="8" applyFont="1" applyBorder="1" applyAlignment="1">
      <alignment horizontal="center"/>
    </xf>
    <xf numFmtId="0" fontId="11" fillId="0" borderId="2" xfId="8" applyFont="1" applyBorder="1" applyAlignment="1">
      <alignment horizontal="center"/>
    </xf>
    <xf numFmtId="0" fontId="13" fillId="0" borderId="5" xfId="8" applyFont="1" applyBorder="1"/>
    <xf numFmtId="0" fontId="13" fillId="0" borderId="9" xfId="8" applyFont="1" applyBorder="1"/>
    <xf numFmtId="0" fontId="13" fillId="0" borderId="0" xfId="8" applyFont="1" applyBorder="1"/>
    <xf numFmtId="171" fontId="13" fillId="0" borderId="0" xfId="9" quotePrefix="1" applyNumberFormat="1" applyFont="1" applyAlignment="1">
      <alignment horizontal="right"/>
    </xf>
    <xf numFmtId="171" fontId="13" fillId="0" borderId="0" xfId="9" applyNumberFormat="1" applyFont="1"/>
    <xf numFmtId="3" fontId="13" fillId="0" borderId="5" xfId="8" applyNumberFormat="1" applyFont="1" applyBorder="1"/>
    <xf numFmtId="0" fontId="11" fillId="0" borderId="5" xfId="8" applyFont="1" applyBorder="1"/>
    <xf numFmtId="0" fontId="11" fillId="0" borderId="9" xfId="8" applyFont="1" applyBorder="1"/>
    <xf numFmtId="0" fontId="11" fillId="0" borderId="0" xfId="8" applyFont="1" applyBorder="1"/>
    <xf numFmtId="3" fontId="11" fillId="0" borderId="9" xfId="8" applyNumberFormat="1" applyFont="1" applyBorder="1"/>
    <xf numFmtId="3" fontId="11" fillId="0" borderId="0" xfId="8" applyNumberFormat="1" applyFont="1" applyBorder="1"/>
    <xf numFmtId="3" fontId="11" fillId="0" borderId="5" xfId="8" applyNumberFormat="1" applyFont="1" applyBorder="1"/>
    <xf numFmtId="171" fontId="11" fillId="0" borderId="0" xfId="9" applyNumberFormat="1" applyFont="1"/>
    <xf numFmtId="0" fontId="46" fillId="0" borderId="0" xfId="8" applyFont="1"/>
    <xf numFmtId="0" fontId="66" fillId="0" borderId="0" xfId="8" applyFont="1"/>
    <xf numFmtId="0" fontId="83" fillId="0" borderId="0" xfId="8" applyFont="1"/>
    <xf numFmtId="0" fontId="39" fillId="8" borderId="71" xfId="8" applyFont="1" applyFill="1" applyBorder="1" applyAlignment="1">
      <alignment vertical="top" wrapText="1"/>
    </xf>
    <xf numFmtId="0" fontId="39" fillId="0" borderId="62" xfId="8" applyFont="1" applyFill="1" applyBorder="1" applyAlignment="1">
      <alignment vertical="top" wrapText="1"/>
    </xf>
    <xf numFmtId="49" fontId="4" fillId="0" borderId="0" xfId="8" applyNumberFormat="1" applyFont="1"/>
    <xf numFmtId="0" fontId="39" fillId="8" borderId="72" xfId="8" applyFont="1" applyFill="1" applyBorder="1" applyAlignment="1">
      <alignment vertical="top" wrapText="1"/>
    </xf>
    <xf numFmtId="0" fontId="15" fillId="0" borderId="0" xfId="8" applyFont="1"/>
    <xf numFmtId="0" fontId="39" fillId="8" borderId="73" xfId="8" applyFont="1" applyFill="1" applyBorder="1" applyAlignment="1">
      <alignment vertical="top" wrapText="1"/>
    </xf>
    <xf numFmtId="0" fontId="39" fillId="8" borderId="21" xfId="8" applyFont="1" applyFill="1" applyBorder="1" applyAlignment="1">
      <alignment vertical="top" wrapText="1"/>
    </xf>
    <xf numFmtId="165" fontId="13" fillId="0" borderId="0" xfId="8" applyNumberFormat="1" applyFont="1"/>
    <xf numFmtId="0" fontId="11" fillId="0" borderId="0" xfId="8" applyFont="1"/>
    <xf numFmtId="165" fontId="98" fillId="0" borderId="0" xfId="8" applyNumberFormat="1" applyFont="1"/>
    <xf numFmtId="0" fontId="39" fillId="8" borderId="65" xfId="8" applyFont="1" applyFill="1" applyBorder="1" applyAlignment="1">
      <alignment vertical="top" wrapText="1"/>
    </xf>
    <xf numFmtId="0" fontId="43" fillId="10" borderId="74" xfId="8" applyNumberFormat="1" applyFont="1" applyFill="1" applyBorder="1" applyAlignment="1">
      <alignment horizontal="right"/>
    </xf>
    <xf numFmtId="0" fontId="43" fillId="10" borderId="75" xfId="8" applyNumberFormat="1" applyFont="1" applyFill="1" applyBorder="1" applyAlignment="1">
      <alignment horizontal="right"/>
    </xf>
    <xf numFmtId="0" fontId="43" fillId="10" borderId="76" xfId="8" applyNumberFormat="1" applyFont="1" applyFill="1" applyBorder="1" applyAlignment="1">
      <alignment horizontal="right"/>
    </xf>
    <xf numFmtId="0" fontId="43" fillId="0" borderId="77" xfId="8" applyNumberFormat="1" applyFont="1" applyBorder="1" applyAlignment="1">
      <alignment horizontal="right"/>
    </xf>
    <xf numFmtId="0" fontId="43" fillId="0" borderId="11" xfId="8" applyNumberFormat="1" applyFont="1" applyBorder="1" applyAlignment="1">
      <alignment horizontal="right"/>
    </xf>
    <xf numFmtId="0" fontId="43" fillId="0" borderId="78" xfId="8" applyNumberFormat="1" applyFont="1" applyBorder="1" applyAlignment="1">
      <alignment horizontal="right"/>
    </xf>
    <xf numFmtId="0" fontId="43" fillId="10" borderId="77" xfId="8" applyNumberFormat="1" applyFont="1" applyFill="1" applyBorder="1" applyAlignment="1">
      <alignment horizontal="right"/>
    </xf>
    <xf numFmtId="0" fontId="43" fillId="10" borderId="11" xfId="8" applyNumberFormat="1" applyFont="1" applyFill="1" applyBorder="1" applyAlignment="1">
      <alignment horizontal="right"/>
    </xf>
    <xf numFmtId="0" fontId="43" fillId="10" borderId="78" xfId="8" applyNumberFormat="1" applyFont="1" applyFill="1" applyBorder="1" applyAlignment="1">
      <alignment horizontal="right"/>
    </xf>
    <xf numFmtId="0" fontId="39" fillId="8" borderId="33" xfId="8" applyFont="1" applyFill="1" applyBorder="1" applyAlignment="1">
      <alignment vertical="top" wrapText="1"/>
    </xf>
    <xf numFmtId="0" fontId="43" fillId="0" borderId="79" xfId="8" applyNumberFormat="1" applyFont="1" applyBorder="1" applyAlignment="1">
      <alignment horizontal="right"/>
    </xf>
    <xf numFmtId="0" fontId="43" fillId="0" borderId="3" xfId="8" applyNumberFormat="1" applyFont="1" applyBorder="1" applyAlignment="1">
      <alignment horizontal="right"/>
    </xf>
    <xf numFmtId="0" fontId="43" fillId="0" borderId="80" xfId="8" applyNumberFormat="1" applyFont="1" applyBorder="1" applyAlignment="1">
      <alignment horizontal="right"/>
    </xf>
    <xf numFmtId="2" fontId="13" fillId="0" borderId="0" xfId="8" applyNumberFormat="1" applyFont="1"/>
    <xf numFmtId="2" fontId="69" fillId="0" borderId="0" xfId="8" applyNumberFormat="1"/>
    <xf numFmtId="0" fontId="69" fillId="0" borderId="0" xfId="8" applyFill="1"/>
    <xf numFmtId="3" fontId="43" fillId="0" borderId="0" xfId="6" applyNumberFormat="1" applyFont="1"/>
    <xf numFmtId="0" fontId="99" fillId="0" borderId="0" xfId="8" applyFont="1"/>
    <xf numFmtId="0" fontId="35" fillId="0" borderId="0" xfId="8" applyFont="1" applyFill="1" applyBorder="1" applyAlignment="1">
      <alignment horizontal="center" vertical="top" wrapText="1"/>
    </xf>
    <xf numFmtId="0" fontId="100" fillId="7" borderId="33" xfId="8" applyFont="1" applyFill="1" applyBorder="1" applyAlignment="1">
      <alignment horizontal="center" vertical="top" wrapText="1"/>
    </xf>
    <xf numFmtId="0" fontId="100" fillId="7" borderId="34" xfId="8" applyFont="1" applyFill="1" applyBorder="1" applyAlignment="1">
      <alignment horizontal="center" vertical="top" wrapText="1"/>
    </xf>
    <xf numFmtId="0" fontId="100" fillId="7" borderId="36" xfId="8" applyFont="1" applyFill="1" applyBorder="1" applyAlignment="1">
      <alignment horizontal="center" vertical="top" wrapText="1"/>
    </xf>
    <xf numFmtId="0" fontId="92" fillId="0" borderId="0" xfId="8" applyFont="1"/>
    <xf numFmtId="0" fontId="11" fillId="0" borderId="0" xfId="8" applyFont="1" applyFill="1"/>
    <xf numFmtId="0" fontId="4" fillId="0" borderId="66" xfId="8" applyFont="1" applyBorder="1" applyAlignment="1">
      <alignment horizontal="center"/>
    </xf>
    <xf numFmtId="0" fontId="69" fillId="0" borderId="66" xfId="8" applyBorder="1" applyAlignment="1">
      <alignment horizontal="center"/>
    </xf>
    <xf numFmtId="0" fontId="69" fillId="0" borderId="67" xfId="8" applyBorder="1" applyAlignment="1">
      <alignment horizontal="center"/>
    </xf>
    <xf numFmtId="3" fontId="15" fillId="0" borderId="0" xfId="8" applyNumberFormat="1" applyFont="1"/>
    <xf numFmtId="3" fontId="13" fillId="0" borderId="0" xfId="8" applyNumberFormat="1" applyFont="1"/>
    <xf numFmtId="164" fontId="13" fillId="0" borderId="0" xfId="8" applyNumberFormat="1" applyFont="1"/>
    <xf numFmtId="3" fontId="92" fillId="0" borderId="0" xfId="8" applyNumberFormat="1" applyFont="1"/>
    <xf numFmtId="0" fontId="10" fillId="0" borderId="0" xfId="6" applyFont="1" applyFill="1" applyBorder="1"/>
    <xf numFmtId="0" fontId="4" fillId="0" borderId="0" xfId="6" applyFont="1" applyFill="1" applyBorder="1"/>
    <xf numFmtId="0" fontId="6" fillId="0" borderId="0" xfId="6" applyFont="1" applyAlignment="1">
      <alignment horizontal="left" vertical="center"/>
    </xf>
    <xf numFmtId="0" fontId="11" fillId="0" borderId="5" xfId="6" applyFont="1" applyFill="1" applyBorder="1" applyAlignment="1">
      <alignment vertical="center"/>
    </xf>
    <xf numFmtId="0" fontId="11" fillId="0" borderId="2" xfId="6" applyFont="1" applyFill="1" applyBorder="1" applyAlignment="1">
      <alignment vertical="center"/>
    </xf>
    <xf numFmtId="0" fontId="11" fillId="0" borderId="4" xfId="6" applyFont="1" applyFill="1" applyBorder="1" applyAlignment="1">
      <alignment horizontal="center" vertical="center" wrapText="1"/>
    </xf>
    <xf numFmtId="0" fontId="34" fillId="7" borderId="33" xfId="6" applyFont="1" applyFill="1" applyBorder="1" applyAlignment="1">
      <alignment vertical="center" wrapText="1"/>
    </xf>
    <xf numFmtId="0" fontId="11" fillId="0" borderId="0" xfId="6" applyFont="1" applyFill="1" applyBorder="1" applyAlignment="1">
      <alignment horizontal="center" vertical="center" wrapText="1"/>
    </xf>
    <xf numFmtId="0" fontId="37" fillId="8" borderId="51" xfId="6" applyFont="1" applyFill="1" applyBorder="1" applyAlignment="1">
      <alignment wrapText="1"/>
    </xf>
    <xf numFmtId="0" fontId="38" fillId="9" borderId="51" xfId="6" applyFont="1" applyFill="1" applyBorder="1" applyAlignment="1">
      <alignment horizontal="center"/>
    </xf>
    <xf numFmtId="0" fontId="13" fillId="0" borderId="0" xfId="6" applyFont="1" applyFill="1" applyBorder="1" applyAlignment="1">
      <alignment vertical="center"/>
    </xf>
    <xf numFmtId="0" fontId="13" fillId="0" borderId="0" xfId="6" applyFont="1" applyFill="1" applyBorder="1"/>
    <xf numFmtId="0" fontId="39" fillId="8" borderId="81" xfId="6" applyFont="1" applyFill="1" applyBorder="1" applyAlignment="1">
      <alignment horizontal="center" vertical="center" wrapText="1"/>
    </xf>
    <xf numFmtId="0" fontId="37" fillId="8" borderId="82" xfId="6" applyFont="1" applyFill="1" applyBorder="1" applyAlignment="1">
      <alignment vertical="top" wrapText="1"/>
    </xf>
    <xf numFmtId="0" fontId="46" fillId="10" borderId="82" xfId="6" applyNumberFormat="1" applyFont="1" applyFill="1" applyBorder="1" applyAlignment="1">
      <alignment horizontal="right"/>
    </xf>
    <xf numFmtId="0" fontId="39" fillId="8" borderId="63" xfId="6" applyFont="1" applyFill="1" applyBorder="1" applyAlignment="1">
      <alignment horizontal="center" vertical="center" wrapText="1"/>
    </xf>
    <xf numFmtId="0" fontId="43" fillId="13" borderId="36" xfId="6" applyNumberFormat="1" applyFont="1" applyFill="1" applyBorder="1" applyAlignment="1">
      <alignment horizontal="right"/>
    </xf>
    <xf numFmtId="0" fontId="43" fillId="14" borderId="36" xfId="6" applyNumberFormat="1" applyFont="1" applyFill="1" applyBorder="1" applyAlignment="1">
      <alignment horizontal="right"/>
    </xf>
    <xf numFmtId="0" fontId="43" fillId="15" borderId="36" xfId="6" applyNumberFormat="1" applyFont="1" applyFill="1" applyBorder="1" applyAlignment="1">
      <alignment horizontal="right"/>
    </xf>
    <xf numFmtId="0" fontId="39" fillId="8" borderId="68" xfId="6" applyFont="1" applyFill="1" applyBorder="1" applyAlignment="1">
      <alignment horizontal="center" vertical="center" wrapText="1"/>
    </xf>
    <xf numFmtId="0" fontId="43" fillId="10" borderId="69" xfId="6" applyNumberFormat="1" applyFont="1" applyFill="1" applyBorder="1" applyAlignment="1">
      <alignment horizontal="right"/>
    </xf>
    <xf numFmtId="0" fontId="43" fillId="16" borderId="69" xfId="6" applyNumberFormat="1" applyFont="1" applyFill="1" applyBorder="1" applyAlignment="1">
      <alignment horizontal="right"/>
    </xf>
    <xf numFmtId="3" fontId="4" fillId="0" borderId="0" xfId="6" applyNumberFormat="1" applyFont="1" applyFill="1" applyBorder="1"/>
    <xf numFmtId="0" fontId="37" fillId="8" borderId="64" xfId="6" applyFont="1" applyFill="1" applyBorder="1" applyAlignment="1">
      <alignment vertical="top" wrapText="1"/>
    </xf>
    <xf numFmtId="0" fontId="46" fillId="10" borderId="64" xfId="6" applyNumberFormat="1" applyFont="1" applyFill="1" applyBorder="1" applyAlignment="1">
      <alignment horizontal="right"/>
    </xf>
    <xf numFmtId="0" fontId="46" fillId="10" borderId="36" xfId="6" applyNumberFormat="1" applyFont="1" applyFill="1" applyBorder="1" applyAlignment="1">
      <alignment horizontal="right"/>
    </xf>
    <xf numFmtId="0" fontId="39" fillId="8" borderId="51" xfId="6" applyFont="1" applyFill="1" applyBorder="1" applyAlignment="1">
      <alignment vertical="top" wrapText="1"/>
    </xf>
    <xf numFmtId="0" fontId="43" fillId="10" borderId="51" xfId="6" applyNumberFormat="1" applyFont="1" applyFill="1" applyBorder="1" applyAlignment="1">
      <alignment horizontal="right"/>
    </xf>
    <xf numFmtId="0" fontId="43" fillId="16" borderId="36" xfId="6" applyNumberFormat="1" applyFont="1" applyFill="1" applyBorder="1" applyAlignment="1">
      <alignment horizontal="right"/>
    </xf>
    <xf numFmtId="0" fontId="39" fillId="8" borderId="64" xfId="6" applyFont="1" applyFill="1" applyBorder="1" applyAlignment="1">
      <alignment horizontal="center" vertical="center" wrapText="1"/>
    </xf>
    <xf numFmtId="0" fontId="91" fillId="0" borderId="0" xfId="6" applyFont="1" applyFill="1" applyBorder="1"/>
    <xf numFmtId="0" fontId="20" fillId="0" borderId="0" xfId="6" applyFont="1" applyFill="1" applyBorder="1"/>
    <xf numFmtId="0" fontId="35" fillId="6" borderId="33" xfId="6" applyFont="1" applyFill="1" applyBorder="1" applyAlignment="1">
      <alignment horizontal="left" vertical="top"/>
    </xf>
    <xf numFmtId="0" fontId="35" fillId="6" borderId="35" xfId="6" applyFont="1" applyFill="1" applyBorder="1" applyAlignment="1">
      <alignment horizontal="left" vertical="top"/>
    </xf>
    <xf numFmtId="0" fontId="35" fillId="6" borderId="34" xfId="6" applyFont="1" applyFill="1" applyBorder="1" applyAlignment="1">
      <alignment horizontal="left" vertical="top"/>
    </xf>
    <xf numFmtId="0" fontId="13" fillId="0" borderId="0" xfId="6" applyFont="1"/>
    <xf numFmtId="0" fontId="13" fillId="0" borderId="0" xfId="6" applyFont="1" applyBorder="1"/>
    <xf numFmtId="0" fontId="11" fillId="0" borderId="5" xfId="6" applyFont="1" applyFill="1" applyBorder="1" applyAlignment="1">
      <alignment horizontal="left" vertical="center"/>
    </xf>
    <xf numFmtId="0" fontId="11" fillId="0" borderId="9" xfId="6" applyFont="1" applyFill="1" applyBorder="1" applyAlignment="1">
      <alignment horizontal="center"/>
    </xf>
    <xf numFmtId="0" fontId="11" fillId="0" borderId="0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0" fontId="11" fillId="0" borderId="2" xfId="6" applyFont="1" applyFill="1" applyBorder="1" applyAlignment="1">
      <alignment horizontal="left" vertical="center"/>
    </xf>
    <xf numFmtId="0" fontId="11" fillId="0" borderId="4" xfId="6" applyFont="1" applyFill="1" applyBorder="1" applyAlignment="1">
      <alignment horizontal="right" vertical="center" wrapText="1"/>
    </xf>
    <xf numFmtId="0" fontId="11" fillId="0" borderId="3" xfId="6" applyFont="1" applyFill="1" applyBorder="1" applyAlignment="1">
      <alignment horizontal="right" vertical="center" wrapText="1"/>
    </xf>
    <xf numFmtId="0" fontId="11" fillId="0" borderId="2" xfId="6" applyFont="1" applyFill="1" applyBorder="1" applyAlignment="1">
      <alignment horizontal="right" vertical="center" wrapText="1"/>
    </xf>
    <xf numFmtId="0" fontId="11" fillId="4" borderId="8" xfId="6" applyFont="1" applyFill="1" applyBorder="1" applyAlignment="1">
      <alignment horizontal="center"/>
    </xf>
    <xf numFmtId="2" fontId="11" fillId="0" borderId="0" xfId="6" applyNumberFormat="1" applyFont="1" applyFill="1" applyBorder="1" applyAlignment="1">
      <alignment vertical="center"/>
    </xf>
    <xf numFmtId="2" fontId="13" fillId="0" borderId="0" xfId="6" applyNumberFormat="1" applyFont="1" applyFill="1" applyBorder="1" applyAlignment="1">
      <alignment vertical="center"/>
    </xf>
    <xf numFmtId="2" fontId="13" fillId="0" borderId="0" xfId="6" quotePrefix="1" applyNumberFormat="1" applyFont="1" applyFill="1" applyBorder="1" applyAlignment="1">
      <alignment horizontal="right" vertical="center"/>
    </xf>
    <xf numFmtId="0" fontId="11" fillId="4" borderId="0" xfId="6" applyFont="1" applyFill="1" applyBorder="1" applyAlignment="1">
      <alignment horizontal="center"/>
    </xf>
    <xf numFmtId="0" fontId="35" fillId="6" borderId="33" xfId="6" applyFont="1" applyFill="1" applyBorder="1" applyAlignment="1">
      <alignment horizontal="left" vertical="top" wrapText="1"/>
    </xf>
    <xf numFmtId="0" fontId="35" fillId="6" borderId="35" xfId="6" applyFont="1" applyFill="1" applyBorder="1" applyAlignment="1">
      <alignment horizontal="left" vertical="top" wrapText="1"/>
    </xf>
    <xf numFmtId="0" fontId="35" fillId="6" borderId="34" xfId="6" applyFont="1" applyFill="1" applyBorder="1" applyAlignment="1">
      <alignment horizontal="left" vertical="top" wrapText="1"/>
    </xf>
    <xf numFmtId="3" fontId="13" fillId="0" borderId="0" xfId="6" quotePrefix="1" applyNumberFormat="1" applyFont="1" applyFill="1" applyBorder="1" applyAlignment="1">
      <alignment horizontal="right" vertical="center"/>
    </xf>
    <xf numFmtId="0" fontId="34" fillId="6" borderId="33" xfId="6" applyFont="1" applyFill="1" applyBorder="1" applyAlignment="1">
      <alignment horizontal="right" vertical="top"/>
    </xf>
    <xf numFmtId="0" fontId="34" fillId="6" borderId="34" xfId="6" applyFont="1" applyFill="1" applyBorder="1" applyAlignment="1">
      <alignment horizontal="right" vertical="top"/>
    </xf>
    <xf numFmtId="0" fontId="35" fillId="6" borderId="33" xfId="6" applyFont="1" applyFill="1" applyBorder="1" applyAlignment="1">
      <alignment vertical="top"/>
    </xf>
    <xf numFmtId="0" fontId="35" fillId="6" borderId="35" xfId="6" applyFont="1" applyFill="1" applyBorder="1" applyAlignment="1">
      <alignment vertical="top"/>
    </xf>
    <xf numFmtId="0" fontId="35" fillId="6" borderId="34" xfId="6" applyFont="1" applyFill="1" applyBorder="1" applyAlignment="1">
      <alignment vertical="top"/>
    </xf>
    <xf numFmtId="0" fontId="34" fillId="7" borderId="33" xfId="6" applyFont="1" applyFill="1" applyBorder="1" applyAlignment="1">
      <alignment horizontal="right" vertical="center"/>
    </xf>
    <xf numFmtId="0" fontId="34" fillId="7" borderId="34" xfId="6" applyFont="1" applyFill="1" applyBorder="1" applyAlignment="1">
      <alignment horizontal="right" vertical="center"/>
    </xf>
    <xf numFmtId="0" fontId="35" fillId="7" borderId="33" xfId="6" applyFont="1" applyFill="1" applyBorder="1" applyAlignment="1">
      <alignment horizontal="center" vertical="top"/>
    </xf>
    <xf numFmtId="0" fontId="35" fillId="7" borderId="35" xfId="6" applyFont="1" applyFill="1" applyBorder="1" applyAlignment="1">
      <alignment horizontal="center" vertical="top"/>
    </xf>
    <xf numFmtId="0" fontId="35" fillId="7" borderId="34" xfId="6" applyFont="1" applyFill="1" applyBorder="1" applyAlignment="1">
      <alignment horizontal="center" vertical="top"/>
    </xf>
    <xf numFmtId="0" fontId="36" fillId="7" borderId="36" xfId="6" applyFont="1" applyFill="1" applyBorder="1" applyAlignment="1">
      <alignment horizontal="center" vertical="top"/>
    </xf>
    <xf numFmtId="0" fontId="35" fillId="7" borderId="36" xfId="6" applyFont="1" applyFill="1" applyBorder="1" applyAlignment="1">
      <alignment horizontal="center" vertical="top"/>
    </xf>
    <xf numFmtId="0" fontId="11" fillId="0" borderId="4" xfId="6" applyFont="1" applyFill="1" applyBorder="1" applyAlignment="1">
      <alignment horizontal="right"/>
    </xf>
    <xf numFmtId="0" fontId="11" fillId="0" borderId="3" xfId="6" applyFont="1" applyFill="1" applyBorder="1" applyAlignment="1">
      <alignment horizontal="right"/>
    </xf>
    <xf numFmtId="0" fontId="11" fillId="0" borderId="2" xfId="6" applyFont="1" applyFill="1" applyBorder="1" applyAlignment="1">
      <alignment horizontal="right"/>
    </xf>
    <xf numFmtId="0" fontId="11" fillId="0" borderId="0" xfId="6" applyFont="1" applyFill="1" applyBorder="1" applyAlignment="1">
      <alignment horizontal="left" vertical="top" wrapText="1"/>
    </xf>
    <xf numFmtId="3" fontId="11" fillId="0" borderId="9" xfId="6" applyNumberFormat="1" applyFont="1" applyFill="1" applyBorder="1" applyAlignment="1">
      <alignment horizontal="right"/>
    </xf>
    <xf numFmtId="3" fontId="11" fillId="0" borderId="0" xfId="6" applyNumberFormat="1" applyFont="1" applyFill="1" applyBorder="1" applyAlignment="1">
      <alignment horizontal="right"/>
    </xf>
    <xf numFmtId="3" fontId="11" fillId="0" borderId="5" xfId="6" applyNumberFormat="1" applyFont="1" applyFill="1" applyBorder="1" applyAlignment="1">
      <alignment horizontal="right"/>
    </xf>
    <xf numFmtId="0" fontId="13" fillId="0" borderId="0" xfId="6" applyFont="1" applyFill="1" applyBorder="1" applyAlignment="1">
      <alignment horizontal="left" vertical="top" wrapText="1"/>
    </xf>
    <xf numFmtId="3" fontId="13" fillId="0" borderId="9" xfId="6" quotePrefix="1" applyNumberFormat="1" applyFont="1" applyFill="1" applyBorder="1" applyAlignment="1">
      <alignment horizontal="right"/>
    </xf>
    <xf numFmtId="3" fontId="13" fillId="0" borderId="0" xfId="6" quotePrefix="1" applyNumberFormat="1" applyFont="1" applyFill="1" applyBorder="1" applyAlignment="1">
      <alignment horizontal="right"/>
    </xf>
    <xf numFmtId="3" fontId="13" fillId="0" borderId="0" xfId="6" applyNumberFormat="1" applyFont="1" applyFill="1" applyBorder="1" applyAlignment="1">
      <alignment horizontal="right"/>
    </xf>
    <xf numFmtId="3" fontId="13" fillId="0" borderId="5" xfId="6" applyNumberFormat="1" applyFont="1" applyFill="1" applyBorder="1" applyAlignment="1">
      <alignment horizontal="right"/>
    </xf>
    <xf numFmtId="3" fontId="13" fillId="0" borderId="9" xfId="6" applyNumberFormat="1" applyFont="1" applyFill="1" applyBorder="1" applyAlignment="1">
      <alignment horizontal="right"/>
    </xf>
    <xf numFmtId="0" fontId="4" fillId="0" borderId="0" xfId="6" applyAlignment="1">
      <alignment wrapText="1"/>
    </xf>
    <xf numFmtId="0" fontId="49" fillId="8" borderId="36" xfId="6" applyFont="1" applyFill="1" applyBorder="1" applyAlignment="1">
      <alignment vertical="top" wrapText="1"/>
    </xf>
    <xf numFmtId="0" fontId="11" fillId="0" borderId="5" xfId="6" applyFont="1" applyFill="1" applyBorder="1" applyAlignment="1">
      <alignment horizontal="left" vertical="center"/>
    </xf>
    <xf numFmtId="0" fontId="101" fillId="0" borderId="3" xfId="6" applyFont="1" applyFill="1" applyBorder="1" applyAlignment="1">
      <alignment horizontal="right" vertical="center" wrapText="1"/>
    </xf>
    <xf numFmtId="0" fontId="13" fillId="0" borderId="5" xfId="6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horizontal="right" vertical="center"/>
    </xf>
    <xf numFmtId="0" fontId="17" fillId="0" borderId="0" xfId="6" applyFont="1" applyAlignment="1">
      <alignment horizontal="left" vertical="center"/>
    </xf>
    <xf numFmtId="3" fontId="13" fillId="0" borderId="0" xfId="6" applyNumberFormat="1" applyFont="1" applyFill="1" applyBorder="1"/>
    <xf numFmtId="0" fontId="11" fillId="0" borderId="0" xfId="10" applyFont="1"/>
    <xf numFmtId="0" fontId="13" fillId="0" borderId="0" xfId="10" applyFont="1"/>
    <xf numFmtId="0" fontId="11" fillId="0" borderId="0" xfId="10" applyFont="1" applyBorder="1"/>
    <xf numFmtId="0" fontId="13" fillId="0" borderId="0" xfId="10" applyFont="1" applyBorder="1"/>
    <xf numFmtId="0" fontId="11" fillId="0" borderId="0" xfId="10" applyFont="1" applyBorder="1" applyAlignment="1">
      <alignment horizontal="center"/>
    </xf>
    <xf numFmtId="0" fontId="11" fillId="0" borderId="3" xfId="10" applyFont="1" applyBorder="1"/>
    <xf numFmtId="0" fontId="11" fillId="0" borderId="3" xfId="10" applyFont="1" applyBorder="1" applyAlignment="1">
      <alignment horizontal="right"/>
    </xf>
    <xf numFmtId="0" fontId="11" fillId="0" borderId="0" xfId="10" applyFont="1" applyBorder="1" applyAlignment="1">
      <alignment horizontal="center" vertical="center"/>
    </xf>
    <xf numFmtId="3" fontId="13" fillId="0" borderId="0" xfId="10" applyNumberFormat="1" applyFont="1" applyBorder="1"/>
    <xf numFmtId="165" fontId="13" fillId="0" borderId="0" xfId="10" applyNumberFormat="1" applyFont="1" applyBorder="1"/>
    <xf numFmtId="0" fontId="11" fillId="0" borderId="11" xfId="10" applyFont="1" applyBorder="1" applyAlignment="1">
      <alignment horizontal="center" vertical="center"/>
    </xf>
    <xf numFmtId="0" fontId="11" fillId="0" borderId="11" xfId="10" applyFont="1" applyBorder="1"/>
    <xf numFmtId="3" fontId="11" fillId="0" borderId="11" xfId="10" applyNumberFormat="1" applyFont="1" applyBorder="1"/>
    <xf numFmtId="165" fontId="11" fillId="0" borderId="11" xfId="10" applyNumberFormat="1" applyFont="1" applyBorder="1"/>
    <xf numFmtId="165" fontId="13" fillId="0" borderId="0" xfId="10" applyNumberFormat="1" applyFont="1" applyBorder="1" applyAlignment="1">
      <alignment horizontal="right"/>
    </xf>
    <xf numFmtId="0" fontId="11" fillId="0" borderId="0" xfId="10" applyFont="1" applyAlignment="1">
      <alignment horizontal="center" vertical="center"/>
    </xf>
    <xf numFmtId="3" fontId="13" fillId="0" borderId="0" xfId="10" applyNumberFormat="1" applyFont="1"/>
    <xf numFmtId="3" fontId="11" fillId="0" borderId="0" xfId="10" applyNumberFormat="1" applyFont="1"/>
    <xf numFmtId="165" fontId="11" fillId="0" borderId="0" xfId="10" applyNumberFormat="1" applyFont="1" applyBorder="1"/>
    <xf numFmtId="0" fontId="4" fillId="0" borderId="0" xfId="10"/>
    <xf numFmtId="0" fontId="4" fillId="0" borderId="0" xfId="10" applyFill="1"/>
    <xf numFmtId="0" fontId="20" fillId="0" borderId="0" xfId="10" applyFont="1" applyAlignment="1">
      <alignment vertical="center"/>
    </xf>
    <xf numFmtId="14" fontId="20" fillId="0" borderId="0" xfId="10" applyNumberFormat="1" applyFont="1" applyAlignment="1">
      <alignment vertical="center"/>
    </xf>
    <xf numFmtId="14" fontId="20" fillId="0" borderId="0" xfId="10" applyNumberFormat="1" applyFont="1" applyFill="1" applyAlignment="1">
      <alignment vertical="center"/>
    </xf>
    <xf numFmtId="0" fontId="20" fillId="0" borderId="0" xfId="10" applyFont="1" applyAlignment="1">
      <alignment vertical="center" wrapText="1"/>
    </xf>
    <xf numFmtId="0" fontId="20" fillId="0" borderId="0" xfId="10" applyFont="1" applyAlignment="1">
      <alignment horizontal="right" vertical="center" wrapText="1"/>
    </xf>
    <xf numFmtId="0" fontId="6" fillId="0" borderId="0" xfId="10" applyFont="1" applyAlignment="1">
      <alignment horizontal="left" vertical="center"/>
    </xf>
    <xf numFmtId="0" fontId="37" fillId="8" borderId="36" xfId="10" applyFont="1" applyFill="1" applyBorder="1" applyAlignment="1">
      <alignment wrapText="1"/>
    </xf>
    <xf numFmtId="3" fontId="43" fillId="0" borderId="36" xfId="10" applyNumberFormat="1" applyFont="1" applyBorder="1" applyAlignment="1">
      <alignment horizontal="right"/>
    </xf>
    <xf numFmtId="3" fontId="43" fillId="0" borderId="36" xfId="10" applyNumberFormat="1" applyFont="1" applyFill="1" applyBorder="1" applyAlignment="1">
      <alignment horizontal="right"/>
    </xf>
    <xf numFmtId="0" fontId="46" fillId="10" borderId="36" xfId="10" applyNumberFormat="1" applyFont="1" applyFill="1" applyBorder="1" applyAlignment="1">
      <alignment horizontal="right"/>
    </xf>
    <xf numFmtId="0" fontId="43" fillId="10" borderId="36" xfId="10" applyNumberFormat="1" applyFont="1" applyFill="1" applyBorder="1" applyAlignment="1">
      <alignment horizontal="right"/>
    </xf>
    <xf numFmtId="4" fontId="13" fillId="0" borderId="0" xfId="10" applyNumberFormat="1" applyFont="1"/>
    <xf numFmtId="165" fontId="4" fillId="0" borderId="0" xfId="10" applyNumberFormat="1"/>
    <xf numFmtId="3" fontId="4" fillId="0" borderId="0" xfId="10" applyNumberFormat="1"/>
    <xf numFmtId="0" fontId="17" fillId="0" borderId="0" xfId="10" applyFont="1" applyAlignment="1">
      <alignment horizontal="left" vertical="center"/>
    </xf>
    <xf numFmtId="0" fontId="39" fillId="8" borderId="36" xfId="10" applyFont="1" applyFill="1" applyBorder="1" applyAlignment="1">
      <alignment vertical="top" wrapText="1"/>
    </xf>
    <xf numFmtId="0" fontId="43" fillId="0" borderId="36" xfId="10" applyNumberFormat="1" applyFont="1" applyBorder="1" applyAlignment="1">
      <alignment horizontal="right"/>
    </xf>
    <xf numFmtId="3" fontId="43" fillId="10" borderId="36" xfId="10" applyNumberFormat="1" applyFont="1" applyFill="1" applyBorder="1" applyAlignment="1">
      <alignment horizontal="right"/>
    </xf>
    <xf numFmtId="0" fontId="102" fillId="6" borderId="83" xfId="6" applyFont="1" applyFill="1" applyBorder="1" applyAlignment="1">
      <alignment horizontal="left" vertical="top" wrapText="1"/>
    </xf>
    <xf numFmtId="0" fontId="102" fillId="6" borderId="0" xfId="6" applyFont="1" applyFill="1" applyBorder="1" applyAlignment="1">
      <alignment horizontal="left" vertical="top" wrapText="1"/>
    </xf>
    <xf numFmtId="0" fontId="102" fillId="6" borderId="0" xfId="6" applyFont="1" applyFill="1" applyBorder="1" applyAlignment="1">
      <alignment horizontal="left" vertical="top" wrapText="1"/>
    </xf>
    <xf numFmtId="0" fontId="35" fillId="6" borderId="83" xfId="6" applyFont="1" applyFill="1" applyBorder="1" applyAlignment="1">
      <alignment horizontal="left" vertical="top" wrapText="1"/>
    </xf>
    <xf numFmtId="0" fontId="35" fillId="6" borderId="0" xfId="6" applyFont="1" applyFill="1" applyBorder="1" applyAlignment="1">
      <alignment horizontal="left" vertical="top" wrapText="1"/>
    </xf>
    <xf numFmtId="0" fontId="35" fillId="6" borderId="0" xfId="6" applyFont="1" applyFill="1" applyBorder="1" applyAlignment="1">
      <alignment horizontal="left" vertical="top" wrapText="1"/>
    </xf>
    <xf numFmtId="0" fontId="35" fillId="6" borderId="65" xfId="6" applyFont="1" applyFill="1" applyBorder="1" applyAlignment="1">
      <alignment horizontal="left" vertical="top" wrapText="1"/>
    </xf>
    <xf numFmtId="0" fontId="35" fillId="6" borderId="66" xfId="6" applyFont="1" applyFill="1" applyBorder="1" applyAlignment="1">
      <alignment horizontal="left" vertical="top" wrapText="1"/>
    </xf>
    <xf numFmtId="0" fontId="38" fillId="9" borderId="69" xfId="6" applyFont="1" applyFill="1" applyBorder="1" applyAlignment="1">
      <alignment horizontal="center"/>
    </xf>
    <xf numFmtId="0" fontId="43" fillId="0" borderId="69" xfId="6" applyNumberFormat="1" applyFont="1" applyBorder="1" applyAlignment="1">
      <alignment horizontal="right"/>
    </xf>
    <xf numFmtId="3" fontId="43" fillId="0" borderId="69" xfId="6" applyNumberFormat="1" applyFont="1" applyBorder="1" applyAlignment="1">
      <alignment horizontal="right"/>
    </xf>
    <xf numFmtId="0" fontId="39" fillId="8" borderId="81" xfId="6" applyFont="1" applyFill="1" applyBorder="1" applyAlignment="1">
      <alignment vertical="top" wrapText="1"/>
    </xf>
    <xf numFmtId="0" fontId="39" fillId="8" borderId="82" xfId="6" applyFont="1" applyFill="1" applyBorder="1" applyAlignment="1">
      <alignment vertical="top" wrapText="1"/>
    </xf>
    <xf numFmtId="0" fontId="38" fillId="9" borderId="82" xfId="6" applyFont="1" applyFill="1" applyBorder="1" applyAlignment="1">
      <alignment horizontal="center"/>
    </xf>
    <xf numFmtId="0" fontId="43" fillId="10" borderId="82" xfId="6" applyNumberFormat="1" applyFont="1" applyFill="1" applyBorder="1" applyAlignment="1">
      <alignment horizontal="right"/>
    </xf>
    <xf numFmtId="3" fontId="43" fillId="10" borderId="82" xfId="6" applyNumberFormat="1" applyFont="1" applyFill="1" applyBorder="1" applyAlignment="1">
      <alignment horizontal="right"/>
    </xf>
    <xf numFmtId="0" fontId="38" fillId="9" borderId="64" xfId="6" applyFont="1" applyFill="1" applyBorder="1" applyAlignment="1">
      <alignment horizontal="center"/>
    </xf>
    <xf numFmtId="0" fontId="34" fillId="7" borderId="66" xfId="6" applyFont="1" applyFill="1" applyBorder="1" applyAlignment="1">
      <alignment horizontal="center" vertical="top" wrapText="1"/>
    </xf>
    <xf numFmtId="0" fontId="10" fillId="0" borderId="5" xfId="6" applyFont="1" applyBorder="1" applyAlignment="1">
      <alignment vertical="center"/>
    </xf>
    <xf numFmtId="0" fontId="35" fillId="7" borderId="36" xfId="10" applyFont="1" applyFill="1" applyBorder="1" applyAlignment="1">
      <alignment horizontal="center" vertical="top" wrapText="1"/>
    </xf>
    <xf numFmtId="0" fontId="43" fillId="0" borderId="0" xfId="6" applyFont="1"/>
    <xf numFmtId="4" fontId="13" fillId="0" borderId="0" xfId="6" applyNumberFormat="1" applyFont="1"/>
    <xf numFmtId="165" fontId="43" fillId="0" borderId="0" xfId="6" applyNumberFormat="1" applyFont="1"/>
    <xf numFmtId="165" fontId="13" fillId="0" borderId="0" xfId="6" applyNumberFormat="1" applyFont="1"/>
    <xf numFmtId="0" fontId="43" fillId="0" borderId="36" xfId="6" applyNumberFormat="1" applyFont="1" applyFill="1" applyBorder="1" applyAlignment="1">
      <alignment horizontal="right"/>
    </xf>
    <xf numFmtId="0" fontId="35" fillId="15" borderId="66" xfId="6" applyFont="1" applyFill="1" applyBorder="1" applyAlignment="1">
      <alignment horizontal="center" vertical="top" wrapText="1"/>
    </xf>
    <xf numFmtId="0" fontId="4" fillId="0" borderId="0" xfId="6" applyAlignment="1">
      <alignment vertical="center"/>
    </xf>
    <xf numFmtId="0" fontId="46" fillId="10" borderId="33" xfId="6" applyNumberFormat="1" applyFont="1" applyFill="1" applyBorder="1" applyAlignment="1">
      <alignment horizontal="right"/>
    </xf>
    <xf numFmtId="3" fontId="13" fillId="0" borderId="36" xfId="6" applyNumberFormat="1" applyFont="1" applyBorder="1" applyAlignment="1">
      <alignment horizontal="right"/>
    </xf>
    <xf numFmtId="3" fontId="13" fillId="10" borderId="36" xfId="6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66" fillId="0" borderId="0" xfId="0" applyFont="1" applyFill="1" applyAlignment="1">
      <alignment vertical="center"/>
    </xf>
    <xf numFmtId="0" fontId="33" fillId="0" borderId="0" xfId="2" applyAlignment="1">
      <alignment horizontal="left" vertical="center" wrapText="1"/>
    </xf>
  </cellXfs>
  <cellStyles count="11">
    <cellStyle name="Collegamento ipertestuale" xfId="2" builtinId="8"/>
    <cellStyle name="Migliaia [0] 2" xfId="7" xr:uid="{7AC98363-E871-4BA3-A743-067C96CF1F9A}"/>
    <cellStyle name="Normale" xfId="0" builtinId="0"/>
    <cellStyle name="Normale 2" xfId="3" xr:uid="{0E15063F-94AC-4D27-8F63-9F9C595F4237}"/>
    <cellStyle name="Normale 2 2" xfId="1" xr:uid="{9BD42514-AA66-4194-924E-493A8D4AA0D9}"/>
    <cellStyle name="Normale 2 2 2" xfId="6" xr:uid="{F8627A36-F933-47FF-93A7-70065BC6611D}"/>
    <cellStyle name="Normale 2 3" xfId="5" xr:uid="{28A1921D-1EC9-4310-89AB-D688FBA25F4C}"/>
    <cellStyle name="Normale 3" xfId="4" xr:uid="{814D2F01-CA5B-464A-8056-33D59E577176}"/>
    <cellStyle name="Normale 4" xfId="8" xr:uid="{8A3FD725-A606-40B5-A23B-8F9FBF7A4466}"/>
    <cellStyle name="Normale 4 2" xfId="10" xr:uid="{7AD7CCEF-3BFF-47D6-9C2F-8C9DB72B21EE}"/>
    <cellStyle name="Percentuale 2" xfId="9" xr:uid="{D90456B7-C156-4564-A743-A08EC61BDE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21339378032294E-2"/>
          <c:y val="2.6748939239427335E-2"/>
          <c:w val="0.90472488666189455"/>
          <c:h val="0.80887769485903827"/>
        </c:manualLayout>
      </c:layout>
      <c:lineChart>
        <c:grouping val="standard"/>
        <c:varyColors val="0"/>
        <c:ser>
          <c:idx val="0"/>
          <c:order val="0"/>
          <c:tx>
            <c:strRef>
              <c:f>'Tab 1.1 Graf 1.1'!$A$14</c:f>
              <c:strCache>
                <c:ptCount val="1"/>
                <c:pt idx="0">
                  <c:v>UE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4"/>
          </c:marker>
          <c:dLbls>
            <c:dLbl>
              <c:idx val="6"/>
              <c:layout>
                <c:manualLayout>
                  <c:x val="-2.4248827860073686E-2"/>
                  <c:y val="-3.5078170619266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F2-46A8-AB98-E722ED557A33}"/>
                </c:ext>
              </c:extLst>
            </c:dLbl>
            <c:dLbl>
              <c:idx val="7"/>
              <c:layout>
                <c:manualLayout>
                  <c:x val="-2.2237318223675438E-2"/>
                  <c:y val="-4.037900552163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F2-46A8-AB98-E722ED557A33}"/>
                </c:ext>
              </c:extLst>
            </c:dLbl>
            <c:dLbl>
              <c:idx val="8"/>
              <c:layout>
                <c:manualLayout>
                  <c:x val="-2.2237318223675511E-2"/>
                  <c:y val="-4.5679840424000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F2-46A8-AB98-E722ED557A33}"/>
                </c:ext>
              </c:extLst>
            </c:dLbl>
            <c:dLbl>
              <c:idx val="9"/>
              <c:layout>
                <c:manualLayout>
                  <c:x val="-2.4248827860073686E-2"/>
                  <c:y val="3.383268311149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F2-46A8-AB98-E722ED557A33}"/>
                </c:ext>
              </c:extLst>
            </c:dLbl>
            <c:dLbl>
              <c:idx val="10"/>
              <c:layout>
                <c:manualLayout>
                  <c:x val="-2.4248827860073686E-2"/>
                  <c:y val="3.9133518013864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F2-46A8-AB98-E722ED557A33}"/>
                </c:ext>
              </c:extLst>
            </c:dLbl>
            <c:dLbl>
              <c:idx val="16"/>
              <c:layout>
                <c:manualLayout>
                  <c:x val="-2.9341111111111109E-2"/>
                  <c:y val="4.8208547008547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F2-46A8-AB98-E722ED557A3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 1.1 Graf 1.1'!$B$13:$T$13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f>'Tab 1.1 Graf 1.1'!$B$14:$T$14</c:f>
              <c:numCache>
                <c:formatCode>#,##0.0</c:formatCode>
                <c:ptCount val="19"/>
                <c:pt idx="0">
                  <c:v>119.40432122101041</c:v>
                </c:pt>
                <c:pt idx="1">
                  <c:v>116.95253977285978</c:v>
                </c:pt>
                <c:pt idx="2">
                  <c:v>109.56855886231108</c:v>
                </c:pt>
                <c:pt idx="3">
                  <c:v>102.55330290427432</c:v>
                </c:pt>
                <c:pt idx="4">
                  <c:v>97.794554004410969</c:v>
                </c:pt>
                <c:pt idx="5">
                  <c:v>92.469594638817014</c:v>
                </c:pt>
                <c:pt idx="6">
                  <c:v>91.415875951190728</c:v>
                </c:pt>
                <c:pt idx="7">
                  <c:v>83.935187660542411</c:v>
                </c:pt>
                <c:pt idx="8">
                  <c:v>74.889721178321622</c:v>
                </c:pt>
                <c:pt idx="9">
                  <c:v>67.1721745271999</c:v>
                </c:pt>
                <c:pt idx="10">
                  <c:v>65.124733489958416</c:v>
                </c:pt>
                <c:pt idx="11">
                  <c:v>60.006098454010932</c:v>
                </c:pt>
                <c:pt idx="12">
                  <c:v>54.701645137726409</c:v>
                </c:pt>
                <c:pt idx="13">
                  <c:v>54.437946978102886</c:v>
                </c:pt>
                <c:pt idx="14">
                  <c:v>54.83136136237281</c:v>
                </c:pt>
                <c:pt idx="15">
                  <c:v>53.489842714209225</c:v>
                </c:pt>
                <c:pt idx="16">
                  <c:v>52.468032473576379</c:v>
                </c:pt>
                <c:pt idx="17">
                  <c:v>52.275515118074154</c:v>
                </c:pt>
                <c:pt idx="18">
                  <c:v>50.921585368238738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F2-46A8-AB98-E722ED557A33}"/>
            </c:ext>
          </c:extLst>
        </c:ser>
        <c:ser>
          <c:idx val="1"/>
          <c:order val="1"/>
          <c:tx>
            <c:strRef>
              <c:f>'Tab 1.1 Graf 1.1'!$A$15</c:f>
              <c:strCache>
                <c:ptCount val="1"/>
                <c:pt idx="0">
                  <c:v>Italia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4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>
              <c:idx val="6"/>
              <c:layout>
                <c:manualLayout>
                  <c:x val="-2.6260337496471938E-2"/>
                  <c:y val="3.5078170619266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F2-46A8-AB98-E722ED557A33}"/>
                </c:ext>
              </c:extLst>
            </c:dLbl>
            <c:dLbl>
              <c:idx val="7"/>
              <c:layout>
                <c:manualLayout>
                  <c:x val="-2.827184713287019E-2"/>
                  <c:y val="3.5078170619266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F2-46A8-AB98-E722ED557A33}"/>
                </c:ext>
              </c:extLst>
            </c:dLbl>
            <c:dLbl>
              <c:idx val="8"/>
              <c:layout>
                <c:manualLayout>
                  <c:x val="-2.6260337496472011E-2"/>
                  <c:y val="4.0379005521633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F2-46A8-AB98-E722ED557A3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rgbClr val="00B050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 1.1 Graf 1.1'!$B$13:$T$13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f>'Tab 1.1 Graf 1.1'!$B$15:$T$15</c:f>
              <c:numCache>
                <c:formatCode>#,##0.0</c:formatCode>
                <c:ptCount val="19"/>
                <c:pt idx="0">
                  <c:v>124.54782194495236</c:v>
                </c:pt>
                <c:pt idx="1">
                  <c:v>122.32950463306787</c:v>
                </c:pt>
                <c:pt idx="2">
                  <c:v>114.51113629088223</c:v>
                </c:pt>
                <c:pt idx="3">
                  <c:v>106.12750887350876</c:v>
                </c:pt>
                <c:pt idx="4">
                  <c:v>100.36315055316992</c:v>
                </c:pt>
                <c:pt idx="5">
                  <c:v>97.499347266894134</c:v>
                </c:pt>
                <c:pt idx="6">
                  <c:v>87.801992287268334</c:v>
                </c:pt>
                <c:pt idx="7">
                  <c:v>80.320629071846852</c:v>
                </c:pt>
                <c:pt idx="8">
                  <c:v>71.69767097383756</c:v>
                </c:pt>
                <c:pt idx="9">
                  <c:v>69.402484840073953</c:v>
                </c:pt>
                <c:pt idx="10">
                  <c:v>65.005655955191287</c:v>
                </c:pt>
                <c:pt idx="11">
                  <c:v>63.033554559891513</c:v>
                </c:pt>
                <c:pt idx="12">
                  <c:v>56.463176350844343</c:v>
                </c:pt>
                <c:pt idx="13">
                  <c:v>55.618487117929284</c:v>
                </c:pt>
                <c:pt idx="14">
                  <c:v>56.44602629072471</c:v>
                </c:pt>
                <c:pt idx="15">
                  <c:v>54.150346102027832</c:v>
                </c:pt>
                <c:pt idx="16">
                  <c:v>55.800852999788944</c:v>
                </c:pt>
                <c:pt idx="17">
                  <c:v>55.427798783391403</c:v>
                </c:pt>
                <c:pt idx="18">
                  <c:v>53.123201854748125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F2-46A8-AB98-E722ED557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283816"/>
        <c:axId val="1"/>
      </c:lineChart>
      <c:catAx>
        <c:axId val="520283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520283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79770852541955"/>
          <c:y val="2.030182421227197E-2"/>
          <c:w val="0.31318205678835598"/>
          <c:h val="0.11157555922793601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2932098765433E-2"/>
          <c:y val="5.1516296296296296E-2"/>
          <c:w val="0.93805972640890156"/>
          <c:h val="0.629214789485655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2.3'!$U$6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A94-411F-A77C-270B30B3138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A94-411F-A77C-270B30B3138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A94-411F-A77C-270B30B3138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A94-411F-A77C-270B30B3138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A94-411F-A77C-270B30B3138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A94-411F-A77C-270B30B3138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A94-411F-A77C-270B30B3138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A94-411F-A77C-270B30B3138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A94-411F-A77C-270B30B3138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A94-411F-A77C-270B30B3138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A94-411F-A77C-270B30B3138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A94-411F-A77C-270B30B3138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A94-411F-A77C-270B30B31388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A94-411F-A77C-270B30B3138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A94-411F-A77C-270B30B31388}"/>
              </c:ext>
            </c:extLst>
          </c:dPt>
          <c:dLbls>
            <c:dLbl>
              <c:idx val="3"/>
              <c:layout>
                <c:manualLayout>
                  <c:x val="-7.7995611057996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94-411F-A77C-270B30B31388}"/>
                </c:ext>
              </c:extLst>
            </c:dLbl>
            <c:dLbl>
              <c:idx val="11"/>
              <c:layout>
                <c:manualLayout>
                  <c:x val="-9.7494513822495802E-3"/>
                  <c:y val="1.0785361122764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4-411F-A77C-270B30B313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2.3'!$T$7:$T$27</c:f>
              <c:strCache>
                <c:ptCount val="21"/>
                <c:pt idx="0">
                  <c:v>  Molise</c:v>
                </c:pt>
                <c:pt idx="1">
                  <c:v>  Sardegna</c:v>
                </c:pt>
                <c:pt idx="2">
                  <c:v>  Calabria</c:v>
                </c:pt>
                <c:pt idx="3">
                  <c:v>  Abruzzo</c:v>
                </c:pt>
                <c:pt idx="4">
                  <c:v>  Basilicata</c:v>
                </c:pt>
                <c:pt idx="5">
                  <c:v>  Umbria</c:v>
                </c:pt>
                <c:pt idx="6">
                  <c:v>  Trentino-A. Adige</c:v>
                </c:pt>
                <c:pt idx="7">
                  <c:v>  Piemonte</c:v>
                </c:pt>
                <c:pt idx="8">
                  <c:v>  Campania</c:v>
                </c:pt>
                <c:pt idx="9">
                  <c:v>  Veneto</c:v>
                </c:pt>
                <c:pt idx="10">
                  <c:v>  Puglia</c:v>
                </c:pt>
                <c:pt idx="11">
                  <c:v>Italia</c:v>
                </c:pt>
                <c:pt idx="12">
                  <c:v>  Friuli-Venezia G.</c:v>
                </c:pt>
                <c:pt idx="13">
                  <c:v>  Sicilia</c:v>
                </c:pt>
                <c:pt idx="14">
                  <c:v>  Lazio</c:v>
                </c:pt>
                <c:pt idx="15">
                  <c:v>  Emilia-Romagna</c:v>
                </c:pt>
                <c:pt idx="16">
                  <c:v>  Marche</c:v>
                </c:pt>
                <c:pt idx="17">
                  <c:v>  Lombardia</c:v>
                </c:pt>
                <c:pt idx="18">
                  <c:v>  Toscana</c:v>
                </c:pt>
                <c:pt idx="19">
                  <c:v>  Liguria</c:v>
                </c:pt>
                <c:pt idx="20">
                  <c:v>  Valle d'Aosta</c:v>
                </c:pt>
              </c:strCache>
            </c:strRef>
          </c:cat>
          <c:val>
            <c:numRef>
              <c:f>'Graf 2.3'!$U$7:$U$27</c:f>
              <c:numCache>
                <c:formatCode>#,##0.0_ ;\-#,##0.0\ </c:formatCode>
                <c:ptCount val="21"/>
                <c:pt idx="0">
                  <c:v>2.9733999999999998</c:v>
                </c:pt>
                <c:pt idx="1">
                  <c:v>2.64201</c:v>
                </c:pt>
                <c:pt idx="2">
                  <c:v>3.4794200000000002</c:v>
                </c:pt>
                <c:pt idx="3">
                  <c:v>2.0453399999999999</c:v>
                </c:pt>
                <c:pt idx="4">
                  <c:v>3.51044</c:v>
                </c:pt>
                <c:pt idx="5">
                  <c:v>2.13585</c:v>
                </c:pt>
                <c:pt idx="6">
                  <c:v>1.9391499999999999</c:v>
                </c:pt>
                <c:pt idx="7">
                  <c:v>2.4143699999999999</c:v>
                </c:pt>
                <c:pt idx="8">
                  <c:v>2.3765299999999998</c:v>
                </c:pt>
                <c:pt idx="9">
                  <c:v>2.37086</c:v>
                </c:pt>
                <c:pt idx="10">
                  <c:v>2.2394799999999999</c:v>
                </c:pt>
                <c:pt idx="11">
                  <c:v>1.8770800000000001</c:v>
                </c:pt>
                <c:pt idx="12">
                  <c:v>2.33074</c:v>
                </c:pt>
                <c:pt idx="13">
                  <c:v>2.0402</c:v>
                </c:pt>
                <c:pt idx="14">
                  <c:v>1.5804</c:v>
                </c:pt>
                <c:pt idx="15">
                  <c:v>1.9593400000000001</c:v>
                </c:pt>
                <c:pt idx="16">
                  <c:v>1.9739899999999999</c:v>
                </c:pt>
                <c:pt idx="17">
                  <c:v>1.4328000000000001</c:v>
                </c:pt>
                <c:pt idx="18">
                  <c:v>1.4192400000000001</c:v>
                </c:pt>
                <c:pt idx="19">
                  <c:v>0.86095999999999995</c:v>
                </c:pt>
                <c:pt idx="20">
                  <c:v>3.01003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94-411F-A77C-270B30B31388}"/>
            </c:ext>
          </c:extLst>
        </c:ser>
        <c:ser>
          <c:idx val="1"/>
          <c:order val="1"/>
          <c:tx>
            <c:strRef>
              <c:f>'Graf 2.3'!$V$6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1-EA94-411F-A77C-270B30B3138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A94-411F-A77C-270B30B3138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A94-411F-A77C-270B30B3138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A94-411F-A77C-270B30B31388}"/>
              </c:ext>
            </c:extLst>
          </c:dPt>
          <c:dPt>
            <c:idx val="1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6-EA94-411F-A77C-270B30B3138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A94-411F-A77C-270B30B3138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A94-411F-A77C-270B30B3138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A94-411F-A77C-270B30B3138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EA94-411F-A77C-270B30B31388}"/>
              </c:ext>
            </c:extLst>
          </c:dPt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A94-411F-A77C-270B30B31388}"/>
                </c:ext>
              </c:extLst>
            </c:dLbl>
            <c:dLbl>
              <c:idx val="11"/>
              <c:layout>
                <c:manualLayout>
                  <c:x val="3.8997805528998321E-3"/>
                  <c:y val="-2.157072224552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A94-411F-A77C-270B30B313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2.3'!$T$7:$T$27</c:f>
              <c:strCache>
                <c:ptCount val="21"/>
                <c:pt idx="0">
                  <c:v>  Molise</c:v>
                </c:pt>
                <c:pt idx="1">
                  <c:v>  Sardegna</c:v>
                </c:pt>
                <c:pt idx="2">
                  <c:v>  Calabria</c:v>
                </c:pt>
                <c:pt idx="3">
                  <c:v>  Abruzzo</c:v>
                </c:pt>
                <c:pt idx="4">
                  <c:v>  Basilicata</c:v>
                </c:pt>
                <c:pt idx="5">
                  <c:v>  Umbria</c:v>
                </c:pt>
                <c:pt idx="6">
                  <c:v>  Trentino-A. Adige</c:v>
                </c:pt>
                <c:pt idx="7">
                  <c:v>  Piemonte</c:v>
                </c:pt>
                <c:pt idx="8">
                  <c:v>  Campania</c:v>
                </c:pt>
                <c:pt idx="9">
                  <c:v>  Veneto</c:v>
                </c:pt>
                <c:pt idx="10">
                  <c:v>  Puglia</c:v>
                </c:pt>
                <c:pt idx="11">
                  <c:v>Italia</c:v>
                </c:pt>
                <c:pt idx="12">
                  <c:v>  Friuli-Venezia G.</c:v>
                </c:pt>
                <c:pt idx="13">
                  <c:v>  Sicilia</c:v>
                </c:pt>
                <c:pt idx="14">
                  <c:v>  Lazio</c:v>
                </c:pt>
                <c:pt idx="15">
                  <c:v>  Emilia-Romagna</c:v>
                </c:pt>
                <c:pt idx="16">
                  <c:v>  Marche</c:v>
                </c:pt>
                <c:pt idx="17">
                  <c:v>  Lombardia</c:v>
                </c:pt>
                <c:pt idx="18">
                  <c:v>  Toscana</c:v>
                </c:pt>
                <c:pt idx="19">
                  <c:v>  Liguria</c:v>
                </c:pt>
                <c:pt idx="20">
                  <c:v>  Valle d'Aosta</c:v>
                </c:pt>
              </c:strCache>
            </c:strRef>
          </c:cat>
          <c:val>
            <c:numRef>
              <c:f>'Graf 2.3'!$V$7:$V$27</c:f>
              <c:numCache>
                <c:formatCode>#,##0.0_ ;\-#,##0.0\ </c:formatCode>
                <c:ptCount val="21"/>
                <c:pt idx="0">
                  <c:v>6.6137600000000001</c:v>
                </c:pt>
                <c:pt idx="1">
                  <c:v>3.8321900000000002</c:v>
                </c:pt>
                <c:pt idx="2">
                  <c:v>2.9340999999999999</c:v>
                </c:pt>
                <c:pt idx="3">
                  <c:v>2.6757399999999998</c:v>
                </c:pt>
                <c:pt idx="4">
                  <c:v>2.6587900000000002</c:v>
                </c:pt>
                <c:pt idx="5">
                  <c:v>2.6486200000000002</c:v>
                </c:pt>
                <c:pt idx="6">
                  <c:v>2.64276</c:v>
                </c:pt>
                <c:pt idx="7">
                  <c:v>2.5465200000000001</c:v>
                </c:pt>
                <c:pt idx="8">
                  <c:v>2.4830700000000001</c:v>
                </c:pt>
                <c:pt idx="9">
                  <c:v>2.3274699999999999</c:v>
                </c:pt>
                <c:pt idx="10">
                  <c:v>2.20234</c:v>
                </c:pt>
                <c:pt idx="11">
                  <c:v>2.0245500000000001</c:v>
                </c:pt>
                <c:pt idx="12">
                  <c:v>2.0051199999999998</c:v>
                </c:pt>
                <c:pt idx="13">
                  <c:v>1.99925</c:v>
                </c:pt>
                <c:pt idx="14">
                  <c:v>1.96241</c:v>
                </c:pt>
                <c:pt idx="15">
                  <c:v>1.9072899999999999</c:v>
                </c:pt>
                <c:pt idx="16">
                  <c:v>1.8673900000000001</c:v>
                </c:pt>
                <c:pt idx="17">
                  <c:v>1.58786</c:v>
                </c:pt>
                <c:pt idx="18">
                  <c:v>1.4685999999999999</c:v>
                </c:pt>
                <c:pt idx="19">
                  <c:v>1.02949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A94-411F-A77C-270B30B31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809280"/>
        <c:axId val="259810816"/>
      </c:barChart>
      <c:catAx>
        <c:axId val="25980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259810816"/>
        <c:crosses val="autoZero"/>
        <c:auto val="1"/>
        <c:lblAlgn val="ctr"/>
        <c:lblOffset val="100"/>
        <c:noMultiLvlLbl val="0"/>
      </c:catAx>
      <c:valAx>
        <c:axId val="259810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_ ;\-#,##0.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59809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282191358024693"/>
          <c:y val="0.93242136752136728"/>
          <c:w val="0.3092840188528459"/>
          <c:h val="5.7766783712163955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53505918097656E-2"/>
          <c:y val="5.1125399222762186E-2"/>
          <c:w val="0.93506176054858481"/>
          <c:h val="0.61676965811965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2.9'!$P$6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8A0-471A-9814-BFA51D7C18B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8A0-471A-9814-BFA51D7C18B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8A0-471A-9814-BFA51D7C18B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8A0-471A-9814-BFA51D7C18B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8A0-471A-9814-BFA51D7C18B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8A0-471A-9814-BFA51D7C18B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8A0-471A-9814-BFA51D7C18B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8A0-471A-9814-BFA51D7C18B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8A0-471A-9814-BFA51D7C18B8}"/>
              </c:ext>
            </c:extLst>
          </c:dPt>
          <c:dLbls>
            <c:dLbl>
              <c:idx val="0"/>
              <c:layout>
                <c:manualLayout>
                  <c:x val="3.8998146820345978E-3"/>
                  <c:y val="-1.8444209171855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A0-471A-9814-BFA51D7C18B8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A0-471A-9814-BFA51D7C18B8}"/>
                </c:ext>
              </c:extLst>
            </c:dLbl>
            <c:dLbl>
              <c:idx val="10"/>
              <c:layout>
                <c:manualLayout>
                  <c:x val="0"/>
                  <c:y val="-1.4268033052404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A0-471A-9814-BFA51D7C18B8}"/>
                </c:ext>
              </c:extLst>
            </c:dLbl>
            <c:dLbl>
              <c:idx val="20"/>
              <c:layout>
                <c:manualLayout>
                  <c:x val="-1.9499073410172989E-3"/>
                  <c:y val="-2.7666313757782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A0-471A-9814-BFA51D7C18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2.9'!$O$7:$O$27</c:f>
              <c:strCache>
                <c:ptCount val="21"/>
                <c:pt idx="0">
                  <c:v>  Puglia</c:v>
                </c:pt>
                <c:pt idx="1">
                  <c:v>  Calabria</c:v>
                </c:pt>
                <c:pt idx="2">
                  <c:v>  Basilicata</c:v>
                </c:pt>
                <c:pt idx="3">
                  <c:v>  Molise</c:v>
                </c:pt>
                <c:pt idx="4">
                  <c:v>  Sicilia</c:v>
                </c:pt>
                <c:pt idx="5">
                  <c:v>  Valle d'Aosta</c:v>
                </c:pt>
                <c:pt idx="6">
                  <c:v>  Campania</c:v>
                </c:pt>
                <c:pt idx="7">
                  <c:v>  Abruzzo</c:v>
                </c:pt>
                <c:pt idx="8">
                  <c:v>  Piemonte</c:v>
                </c:pt>
                <c:pt idx="9">
                  <c:v>  Sardegna</c:v>
                </c:pt>
                <c:pt idx="10">
                  <c:v>Italia</c:v>
                </c:pt>
                <c:pt idx="11">
                  <c:v>  Lazio</c:v>
                </c:pt>
                <c:pt idx="12">
                  <c:v>  Umbria</c:v>
                </c:pt>
                <c:pt idx="13">
                  <c:v>  Marche</c:v>
                </c:pt>
                <c:pt idx="14">
                  <c:v>  Trentino-A. Adige</c:v>
                </c:pt>
                <c:pt idx="15">
                  <c:v>  Veneto</c:v>
                </c:pt>
                <c:pt idx="16">
                  <c:v>  Lombardia</c:v>
                </c:pt>
                <c:pt idx="17">
                  <c:v>  Friuli-Venezia G.</c:v>
                </c:pt>
                <c:pt idx="18">
                  <c:v>  Emilia-Romagna</c:v>
                </c:pt>
                <c:pt idx="19">
                  <c:v>  Toscana</c:v>
                </c:pt>
                <c:pt idx="20">
                  <c:v>  Liguria</c:v>
                </c:pt>
              </c:strCache>
            </c:strRef>
          </c:cat>
          <c:val>
            <c:numRef>
              <c:f>'Graf 2.9'!$P$7:$P$27</c:f>
              <c:numCache>
                <c:formatCode>#,##0.0_ ;\-#,##0.0\ </c:formatCode>
                <c:ptCount val="21"/>
                <c:pt idx="0">
                  <c:v>167.44897</c:v>
                </c:pt>
                <c:pt idx="1">
                  <c:v>171.16092</c:v>
                </c:pt>
                <c:pt idx="2">
                  <c:v>168.88046</c:v>
                </c:pt>
                <c:pt idx="3">
                  <c:v>157.74647999999999</c:v>
                </c:pt>
                <c:pt idx="4">
                  <c:v>151.53955999999999</c:v>
                </c:pt>
                <c:pt idx="5">
                  <c:v>133.11036999999999</c:v>
                </c:pt>
                <c:pt idx="6">
                  <c:v>149.57456999999999</c:v>
                </c:pt>
                <c:pt idx="7">
                  <c:v>153.30212</c:v>
                </c:pt>
                <c:pt idx="8">
                  <c:v>145.85785000000001</c:v>
                </c:pt>
                <c:pt idx="9">
                  <c:v>153.18361999999999</c:v>
                </c:pt>
                <c:pt idx="10">
                  <c:v>142.00633999999999</c:v>
                </c:pt>
                <c:pt idx="11">
                  <c:v>139.48014000000001</c:v>
                </c:pt>
                <c:pt idx="12">
                  <c:v>142.82212999999999</c:v>
                </c:pt>
                <c:pt idx="13">
                  <c:v>144.8355</c:v>
                </c:pt>
                <c:pt idx="14">
                  <c:v>131.22701000000001</c:v>
                </c:pt>
                <c:pt idx="15">
                  <c:v>138.24852000000001</c:v>
                </c:pt>
                <c:pt idx="16">
                  <c:v>136.91892999999999</c:v>
                </c:pt>
                <c:pt idx="17">
                  <c:v>130.32740999999999</c:v>
                </c:pt>
                <c:pt idx="18">
                  <c:v>137.10016999999999</c:v>
                </c:pt>
                <c:pt idx="19">
                  <c:v>133.22622000000001</c:v>
                </c:pt>
                <c:pt idx="20">
                  <c:v>126.82953000000001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8A0-471A-9814-BFA51D7C18B8}"/>
            </c:ext>
          </c:extLst>
        </c:ser>
        <c:ser>
          <c:idx val="1"/>
          <c:order val="1"/>
          <c:tx>
            <c:strRef>
              <c:f>'Graf 2.9'!$Q$6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8A0-471A-9814-BFA51D7C18B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8A0-471A-9814-BFA51D7C18B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8A0-471A-9814-BFA51D7C18B8}"/>
              </c:ext>
            </c:extLst>
          </c:dPt>
          <c:dPt>
            <c:idx val="7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10-98A0-471A-9814-BFA51D7C18B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8A0-471A-9814-BFA51D7C18B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13-98A0-471A-9814-BFA51D7C18B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8A0-471A-9814-BFA51D7C18B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8A0-471A-9814-BFA51D7C18B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8A0-471A-9814-BFA51D7C18B8}"/>
              </c:ext>
            </c:extLst>
          </c:dPt>
          <c:dLbls>
            <c:dLbl>
              <c:idx val="0"/>
              <c:layout>
                <c:manualLayout>
                  <c:x val="1.3649351387121093E-2"/>
                  <c:y val="1.38331568788912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8A0-471A-9814-BFA51D7C18B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8A0-471A-9814-BFA51D7C18B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8A0-471A-9814-BFA51D7C18B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8A0-471A-9814-BFA51D7C18B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8A0-471A-9814-BFA51D7C18B8}"/>
                </c:ext>
              </c:extLst>
            </c:dLbl>
            <c:dLbl>
              <c:idx val="20"/>
              <c:layout>
                <c:manualLayout>
                  <c:x val="1.9499073410172989E-3"/>
                  <c:y val="1.84442091718549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8A0-471A-9814-BFA51D7C18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2.9'!$O$7:$O$27</c:f>
              <c:strCache>
                <c:ptCount val="21"/>
                <c:pt idx="0">
                  <c:v>  Puglia</c:v>
                </c:pt>
                <c:pt idx="1">
                  <c:v>  Calabria</c:v>
                </c:pt>
                <c:pt idx="2">
                  <c:v>  Basilicata</c:v>
                </c:pt>
                <c:pt idx="3">
                  <c:v>  Molise</c:v>
                </c:pt>
                <c:pt idx="4">
                  <c:v>  Sicilia</c:v>
                </c:pt>
                <c:pt idx="5">
                  <c:v>  Valle d'Aosta</c:v>
                </c:pt>
                <c:pt idx="6">
                  <c:v>  Campania</c:v>
                </c:pt>
                <c:pt idx="7">
                  <c:v>  Abruzzo</c:v>
                </c:pt>
                <c:pt idx="8">
                  <c:v>  Piemonte</c:v>
                </c:pt>
                <c:pt idx="9">
                  <c:v>  Sardegna</c:v>
                </c:pt>
                <c:pt idx="10">
                  <c:v>Italia</c:v>
                </c:pt>
                <c:pt idx="11">
                  <c:v>  Lazio</c:v>
                </c:pt>
                <c:pt idx="12">
                  <c:v>  Umbria</c:v>
                </c:pt>
                <c:pt idx="13">
                  <c:v>  Marche</c:v>
                </c:pt>
                <c:pt idx="14">
                  <c:v>  Trentino-A. Adige</c:v>
                </c:pt>
                <c:pt idx="15">
                  <c:v>  Veneto</c:v>
                </c:pt>
                <c:pt idx="16">
                  <c:v>  Lombardia</c:v>
                </c:pt>
                <c:pt idx="17">
                  <c:v>  Friuli-Venezia G.</c:v>
                </c:pt>
                <c:pt idx="18">
                  <c:v>  Emilia-Romagna</c:v>
                </c:pt>
                <c:pt idx="19">
                  <c:v>  Toscana</c:v>
                </c:pt>
                <c:pt idx="20">
                  <c:v>  Liguria</c:v>
                </c:pt>
              </c:strCache>
            </c:strRef>
          </c:cat>
          <c:val>
            <c:numRef>
              <c:f>'Graf 2.9'!$Q$7:$Q$27</c:f>
              <c:numCache>
                <c:formatCode>#,##0.0_ ;\-#,##0.0\ </c:formatCode>
                <c:ptCount val="21"/>
                <c:pt idx="0">
                  <c:v>157.01308</c:v>
                </c:pt>
                <c:pt idx="1">
                  <c:v>156.99856</c:v>
                </c:pt>
                <c:pt idx="2">
                  <c:v>155.98227</c:v>
                </c:pt>
                <c:pt idx="3">
                  <c:v>144.17989</c:v>
                </c:pt>
                <c:pt idx="4">
                  <c:v>143.92151999999999</c:v>
                </c:pt>
                <c:pt idx="5">
                  <c:v>143.29897</c:v>
                </c:pt>
                <c:pt idx="6">
                  <c:v>140.47685999999999</c:v>
                </c:pt>
                <c:pt idx="7">
                  <c:v>140.13605000000001</c:v>
                </c:pt>
                <c:pt idx="8">
                  <c:v>137.63817</c:v>
                </c:pt>
                <c:pt idx="9">
                  <c:v>134.73175000000001</c:v>
                </c:pt>
                <c:pt idx="10">
                  <c:v>134.61597</c:v>
                </c:pt>
                <c:pt idx="11">
                  <c:v>134.08270999999999</c:v>
                </c:pt>
                <c:pt idx="12">
                  <c:v>133.49028999999999</c:v>
                </c:pt>
                <c:pt idx="13">
                  <c:v>133.09878</c:v>
                </c:pt>
                <c:pt idx="14">
                  <c:v>132.79848999999999</c:v>
                </c:pt>
                <c:pt idx="15">
                  <c:v>131.30399</c:v>
                </c:pt>
                <c:pt idx="16">
                  <c:v>129.93387999999999</c:v>
                </c:pt>
                <c:pt idx="17">
                  <c:v>129.22354999999999</c:v>
                </c:pt>
                <c:pt idx="18">
                  <c:v>129.11392000000001</c:v>
                </c:pt>
                <c:pt idx="19">
                  <c:v>127.41063</c:v>
                </c:pt>
                <c:pt idx="20">
                  <c:v>120.04886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8A0-471A-9814-BFA51D7C1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62336"/>
        <c:axId val="109263872"/>
      </c:barChart>
      <c:catAx>
        <c:axId val="109262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9263872"/>
        <c:crosses val="autoZero"/>
        <c:auto val="1"/>
        <c:lblAlgn val="ctr"/>
        <c:lblOffset val="100"/>
        <c:noMultiLvlLbl val="0"/>
      </c:catAx>
      <c:valAx>
        <c:axId val="109263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9262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644475308641981"/>
          <c:y val="0.92914037037037034"/>
          <c:w val="0.33749038099346468"/>
          <c:h val="6.6624043869032604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74424501630149E-2"/>
          <c:y val="3.5597240580130009E-2"/>
          <c:w val="0.93599903016526276"/>
          <c:h val="0.651557658936740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2.4-2.6, Graf 2.4-2.6, 3.13'!$U$48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1-0053-445B-B371-91B17CB62B5A}"/>
              </c:ext>
            </c:extLst>
          </c:dPt>
          <c:dPt>
            <c:idx val="11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3-0053-445B-B371-91B17CB62B5A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5-0053-445B-B371-91B17CB62B5A}"/>
              </c:ext>
            </c:extLst>
          </c:dPt>
          <c:dPt>
            <c:idx val="15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7-0053-445B-B371-91B17CB62B5A}"/>
              </c:ext>
            </c:extLst>
          </c:dPt>
          <c:dPt>
            <c:idx val="16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0053-445B-B371-91B17CB62B5A}"/>
              </c:ext>
            </c:extLst>
          </c:dPt>
          <c:dPt>
            <c:idx val="20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B-0053-445B-B371-91B17CB62B5A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53-445B-B371-91B17CB62B5A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53-445B-B371-91B17CB62B5A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53-445B-B371-91B17CB62B5A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53-445B-B371-91B17CB62B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2.4-2.6, Graf 2.4-2.6, 3.13'!$T$49:$T$73</c:f>
              <c:strCache>
                <c:ptCount val="25"/>
                <c:pt idx="0">
                  <c:v>Liguria</c:v>
                </c:pt>
                <c:pt idx="1">
                  <c:v>Umbria</c:v>
                </c:pt>
                <c:pt idx="2">
                  <c:v>Emilia-Romagna</c:v>
                </c:pt>
                <c:pt idx="3">
                  <c:v>Veneto</c:v>
                </c:pt>
                <c:pt idx="4">
                  <c:v>Toscana</c:v>
                </c:pt>
                <c:pt idx="5">
                  <c:v>Marche</c:v>
                </c:pt>
                <c:pt idx="6">
                  <c:v>Lazio</c:v>
                </c:pt>
                <c:pt idx="7">
                  <c:v>Molise</c:v>
                </c:pt>
                <c:pt idx="8">
                  <c:v>Friuli-Venezia G.</c:v>
                </c:pt>
                <c:pt idx="9">
                  <c:v>Italia</c:v>
                </c:pt>
                <c:pt idx="10">
                  <c:v>Campania</c:v>
                </c:pt>
                <c:pt idx="11">
                  <c:v>L'Aquila</c:v>
                </c:pt>
                <c:pt idx="12">
                  <c:v>Piemonte</c:v>
                </c:pt>
                <c:pt idx="13">
                  <c:v>Teramo</c:v>
                </c:pt>
                <c:pt idx="14">
                  <c:v>Sardegna</c:v>
                </c:pt>
                <c:pt idx="15">
                  <c:v>Pescara</c:v>
                </c:pt>
                <c:pt idx="16">
                  <c:v>Abruzzo</c:v>
                </c:pt>
                <c:pt idx="17">
                  <c:v>Lombardia</c:v>
                </c:pt>
                <c:pt idx="18">
                  <c:v>Sicilia</c:v>
                </c:pt>
                <c:pt idx="19">
                  <c:v>Calabria</c:v>
                </c:pt>
                <c:pt idx="20">
                  <c:v>Chieti</c:v>
                </c:pt>
                <c:pt idx="21">
                  <c:v>Puglia</c:v>
                </c:pt>
                <c:pt idx="22">
                  <c:v>Basilicata</c:v>
                </c:pt>
                <c:pt idx="23">
                  <c:v>Trentino-A. Adige</c:v>
                </c:pt>
                <c:pt idx="24">
                  <c:v> Valle d'Aosta</c:v>
                </c:pt>
              </c:strCache>
            </c:strRef>
          </c:cat>
          <c:val>
            <c:numRef>
              <c:f>'Tab 2.4-2.6, Graf 2.4-2.6, 3.13'!$U$49:$U$73</c:f>
              <c:numCache>
                <c:formatCode>0.0</c:formatCode>
                <c:ptCount val="25"/>
                <c:pt idx="0">
                  <c:v>32.201663905976396</c:v>
                </c:pt>
                <c:pt idx="1">
                  <c:v>31.112854967426571</c:v>
                </c:pt>
                <c:pt idx="2">
                  <c:v>23.58740639169292</c:v>
                </c:pt>
                <c:pt idx="3">
                  <c:v>22.771652738860535</c:v>
                </c:pt>
                <c:pt idx="4">
                  <c:v>20.851894678975604</c:v>
                </c:pt>
                <c:pt idx="5">
                  <c:v>20.591794900408782</c:v>
                </c:pt>
                <c:pt idx="6">
                  <c:v>20.198328431611117</c:v>
                </c:pt>
                <c:pt idx="7">
                  <c:v>20.174509507237605</c:v>
                </c:pt>
                <c:pt idx="8">
                  <c:v>19.105163959686443</c:v>
                </c:pt>
                <c:pt idx="9">
                  <c:v>17.850277908722344</c:v>
                </c:pt>
                <c:pt idx="10">
                  <c:v>17.289434752804748</c:v>
                </c:pt>
                <c:pt idx="11">
                  <c:v>17.075073977758009</c:v>
                </c:pt>
                <c:pt idx="12">
                  <c:v>17.004104977287874</c:v>
                </c:pt>
                <c:pt idx="13">
                  <c:v>16.528816338404376</c:v>
                </c:pt>
                <c:pt idx="14">
                  <c:v>16.241549318870025</c:v>
                </c:pt>
                <c:pt idx="15">
                  <c:v>15.866845433125214</c:v>
                </c:pt>
                <c:pt idx="16">
                  <c:v>15.534264120548997</c:v>
                </c:pt>
                <c:pt idx="17">
                  <c:v>14.793227660377079</c:v>
                </c:pt>
                <c:pt idx="18">
                  <c:v>14.625612640649212</c:v>
                </c:pt>
                <c:pt idx="19">
                  <c:v>13.849268292553008</c:v>
                </c:pt>
                <c:pt idx="20">
                  <c:v>13.261632109063662</c:v>
                </c:pt>
                <c:pt idx="21">
                  <c:v>10.903905905885093</c:v>
                </c:pt>
                <c:pt idx="22">
                  <c:v>9.1042841119317099</c:v>
                </c:pt>
                <c:pt idx="23">
                  <c:v>5.5680656586302462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053-445B-B371-91B17CB62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687104"/>
        <c:axId val="294688640"/>
      </c:barChart>
      <c:catAx>
        <c:axId val="29468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4688640"/>
        <c:crosses val="autoZero"/>
        <c:auto val="1"/>
        <c:lblAlgn val="ctr"/>
        <c:lblOffset val="100"/>
        <c:noMultiLvlLbl val="0"/>
      </c:catAx>
      <c:valAx>
        <c:axId val="294688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4687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6296296296296E-2"/>
          <c:y val="2.6749722222222223E-2"/>
          <c:w val="0.93537824074074072"/>
          <c:h val="0.680958730158730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2.4-2.6, Graf 2.4-2.6, 3.13'!$U$82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1-B837-4C01-908F-31C8B8DFBD20}"/>
              </c:ext>
            </c:extLst>
          </c:dPt>
          <c:dPt>
            <c:idx val="1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3-B837-4C01-908F-31C8B8DFBD20}"/>
              </c:ext>
            </c:extLst>
          </c:dPt>
          <c:dPt>
            <c:idx val="11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5-B837-4C01-908F-31C8B8DFBD20}"/>
              </c:ext>
            </c:extLst>
          </c:dPt>
          <c:dPt>
            <c:idx val="1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B837-4C01-908F-31C8B8DFBD2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37-4C01-908F-31C8B8DFBD20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37-4C01-908F-31C8B8DFBD20}"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37-4C01-908F-31C8B8DFBD20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37-4C01-908F-31C8B8DFBD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2.4-2.6, Graf 2.4-2.6, 3.13'!$T$83:$T$106</c:f>
              <c:strCache>
                <c:ptCount val="24"/>
                <c:pt idx="0">
                  <c:v>Trentino-A. Adige</c:v>
                </c:pt>
                <c:pt idx="1">
                  <c:v>Toscana</c:v>
                </c:pt>
                <c:pt idx="2">
                  <c:v>Lazio</c:v>
                </c:pt>
                <c:pt idx="3">
                  <c:v>Umbria</c:v>
                </c:pt>
                <c:pt idx="4">
                  <c:v>Emilia-Romagna</c:v>
                </c:pt>
                <c:pt idx="5">
                  <c:v>Piemonte</c:v>
                </c:pt>
                <c:pt idx="6">
                  <c:v>Friuli-Venezia G.</c:v>
                </c:pt>
                <c:pt idx="7">
                  <c:v>Sicilia</c:v>
                </c:pt>
                <c:pt idx="8">
                  <c:v>Teramo</c:v>
                </c:pt>
                <c:pt idx="9">
                  <c:v>Liguria</c:v>
                </c:pt>
                <c:pt idx="10">
                  <c:v>Italia</c:v>
                </c:pt>
                <c:pt idx="11">
                  <c:v>Pescara</c:v>
                </c:pt>
                <c:pt idx="12">
                  <c:v>Lombardia</c:v>
                </c:pt>
                <c:pt idx="13">
                  <c:v>Campania</c:v>
                </c:pt>
                <c:pt idx="14">
                  <c:v>Veneto</c:v>
                </c:pt>
                <c:pt idx="15">
                  <c:v>Marche</c:v>
                </c:pt>
                <c:pt idx="16">
                  <c:v>Calabria</c:v>
                </c:pt>
                <c:pt idx="17">
                  <c:v>Abruzzo</c:v>
                </c:pt>
                <c:pt idx="18">
                  <c:v>Puglia</c:v>
                </c:pt>
                <c:pt idx="19">
                  <c:v> Valle d'Aosta</c:v>
                </c:pt>
                <c:pt idx="20">
                  <c:v>L'Aquila</c:v>
                </c:pt>
                <c:pt idx="21">
                  <c:v>Chieti</c:v>
                </c:pt>
                <c:pt idx="22">
                  <c:v>Molise</c:v>
                </c:pt>
                <c:pt idx="23">
                  <c:v>Basilicata</c:v>
                </c:pt>
              </c:strCache>
            </c:strRef>
          </c:cat>
          <c:val>
            <c:numRef>
              <c:f>'Tab 2.4-2.6, Graf 2.4-2.6, 3.13'!$U$83:$U$106</c:f>
              <c:numCache>
                <c:formatCode>0.0</c:formatCode>
                <c:ptCount val="24"/>
                <c:pt idx="0">
                  <c:v>5.5680656586302462</c:v>
                </c:pt>
                <c:pt idx="1">
                  <c:v>5.1452727129939806</c:v>
                </c:pt>
                <c:pt idx="2">
                  <c:v>4.7013350659784487</c:v>
                </c:pt>
                <c:pt idx="3">
                  <c:v>4.6093118470261585</c:v>
                </c:pt>
                <c:pt idx="4">
                  <c:v>4.4928393127034134</c:v>
                </c:pt>
                <c:pt idx="5">
                  <c:v>4.4257259529927344</c:v>
                </c:pt>
                <c:pt idx="6">
                  <c:v>4.153296512975313</c:v>
                </c:pt>
                <c:pt idx="7">
                  <c:v>3.5019072519864314</c:v>
                </c:pt>
                <c:pt idx="8">
                  <c:v>3.3057632676808746</c:v>
                </c:pt>
                <c:pt idx="9">
                  <c:v>3.2858840720384079</c:v>
                </c:pt>
                <c:pt idx="10">
                  <c:v>3.2806825562684798</c:v>
                </c:pt>
                <c:pt idx="11">
                  <c:v>3.1733690866250428</c:v>
                </c:pt>
                <c:pt idx="12">
                  <c:v>2.9986272284548137</c:v>
                </c:pt>
                <c:pt idx="13">
                  <c:v>2.8227648576007751</c:v>
                </c:pt>
                <c:pt idx="14">
                  <c:v>2.6669503207674499</c:v>
                </c:pt>
                <c:pt idx="15">
                  <c:v>2.6570057936011326</c:v>
                </c:pt>
                <c:pt idx="16">
                  <c:v>2.1306566603927704</c:v>
                </c:pt>
                <c:pt idx="17">
                  <c:v>1.5534264120548997</c:v>
                </c:pt>
                <c:pt idx="18">
                  <c:v>1.0143168284544271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37-4C01-908F-31C8B8DFB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707584"/>
        <c:axId val="294709120"/>
      </c:barChart>
      <c:catAx>
        <c:axId val="29470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294709120"/>
        <c:crosses val="autoZero"/>
        <c:auto val="1"/>
        <c:lblAlgn val="ctr"/>
        <c:lblOffset val="100"/>
        <c:noMultiLvlLbl val="0"/>
      </c:catAx>
      <c:valAx>
        <c:axId val="294709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4707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35802469135801E-2"/>
          <c:y val="2.6749722222222223E-2"/>
          <c:w val="0.94146651234567902"/>
          <c:h val="0.678270634920634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1-2520-4747-86EB-8638464E8D1E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3-2520-4747-86EB-8638464E8D1E}"/>
              </c:ext>
            </c:extLst>
          </c:dPt>
          <c:dPt>
            <c:idx val="6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5-2520-4747-86EB-8638464E8D1E}"/>
              </c:ext>
            </c:extLst>
          </c:dPt>
          <c:dPt>
            <c:idx val="7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7-2520-4747-86EB-8638464E8D1E}"/>
              </c:ext>
            </c:extLst>
          </c:dPt>
          <c:dPt>
            <c:idx val="8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9-2520-4747-86EB-8638464E8D1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520-4747-86EB-8638464E8D1E}"/>
              </c:ext>
            </c:extLst>
          </c:dPt>
          <c:dPt>
            <c:idx val="15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C-2520-4747-86EB-8638464E8D1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520-4747-86EB-8638464E8D1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520-4747-86EB-8638464E8D1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520-4747-86EB-8638464E8D1E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20-4747-86EB-8638464E8D1E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20-4747-86EB-8638464E8D1E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20-4747-86EB-8638464E8D1E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20-4747-86EB-8638464E8D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2.4-2.6, Graf 2.4-2.6, 3.13'!$T$116:$T$140</c:f>
              <c:strCache>
                <c:ptCount val="25"/>
                <c:pt idx="0">
                  <c:v>Molise</c:v>
                </c:pt>
                <c:pt idx="1">
                  <c:v>Sardegna</c:v>
                </c:pt>
                <c:pt idx="2">
                  <c:v>L'Aquila</c:v>
                </c:pt>
                <c:pt idx="3">
                  <c:v>Trentino-A. Adige</c:v>
                </c:pt>
                <c:pt idx="4">
                  <c:v>Abruzzo</c:v>
                </c:pt>
                <c:pt idx="5">
                  <c:v>Puglia</c:v>
                </c:pt>
                <c:pt idx="6">
                  <c:v>Teramo</c:v>
                </c:pt>
                <c:pt idx="7">
                  <c:v>Pescara</c:v>
                </c:pt>
                <c:pt idx="8">
                  <c:v>Chieti</c:v>
                </c:pt>
                <c:pt idx="9">
                  <c:v>Basilicata</c:v>
                </c:pt>
                <c:pt idx="10">
                  <c:v>Marche</c:v>
                </c:pt>
                <c:pt idx="11">
                  <c:v>Emilia-Romagna</c:v>
                </c:pt>
                <c:pt idx="12">
                  <c:v>Veneto</c:v>
                </c:pt>
                <c:pt idx="13">
                  <c:v>Piemonte</c:v>
                </c:pt>
                <c:pt idx="14">
                  <c:v>Lazio</c:v>
                </c:pt>
                <c:pt idx="15">
                  <c:v>Italia</c:v>
                </c:pt>
                <c:pt idx="16">
                  <c:v>Calabria</c:v>
                </c:pt>
                <c:pt idx="17">
                  <c:v>Umbria</c:v>
                </c:pt>
                <c:pt idx="18">
                  <c:v>Friuli-Venezia G.</c:v>
                </c:pt>
                <c:pt idx="19">
                  <c:v>Toscana</c:v>
                </c:pt>
                <c:pt idx="20">
                  <c:v>Sicilia</c:v>
                </c:pt>
                <c:pt idx="21">
                  <c:v>Lombardia</c:v>
                </c:pt>
                <c:pt idx="22">
                  <c:v>Campania</c:v>
                </c:pt>
                <c:pt idx="23">
                  <c:v>Liguria</c:v>
                </c:pt>
                <c:pt idx="24">
                  <c:v> Valle d'Aosta</c:v>
                </c:pt>
              </c:strCache>
            </c:strRef>
          </c:cat>
          <c:val>
            <c:numRef>
              <c:f>'Tab 2.4-2.6, Graf 2.4-2.6, 3.13'!$U$116:$U$140</c:f>
              <c:numCache>
                <c:formatCode>0.0</c:formatCode>
                <c:ptCount val="25"/>
                <c:pt idx="0">
                  <c:v>63.885946772919084</c:v>
                </c:pt>
                <c:pt idx="1">
                  <c:v>43.10257319238584</c:v>
                </c:pt>
                <c:pt idx="2">
                  <c:v>40.980177546619224</c:v>
                </c:pt>
                <c:pt idx="3">
                  <c:v>40.83248149662181</c:v>
                </c:pt>
                <c:pt idx="4">
                  <c:v>28.738388623015641</c:v>
                </c:pt>
                <c:pt idx="5">
                  <c:v>28.654450403837565</c:v>
                </c:pt>
                <c:pt idx="6">
                  <c:v>26.446106141446997</c:v>
                </c:pt>
                <c:pt idx="7">
                  <c:v>25.386952693000342</c:v>
                </c:pt>
                <c:pt idx="8">
                  <c:v>23.870937796314593</c:v>
                </c:pt>
                <c:pt idx="9">
                  <c:v>23.671138691022445</c:v>
                </c:pt>
                <c:pt idx="10">
                  <c:v>22.58454924560963</c:v>
                </c:pt>
                <c:pt idx="11">
                  <c:v>22.014912632246723</c:v>
                </c:pt>
                <c:pt idx="12">
                  <c:v>21.540752590814016</c:v>
                </c:pt>
                <c:pt idx="13">
                  <c:v>20.963965040491896</c:v>
                </c:pt>
                <c:pt idx="14">
                  <c:v>20.546575473535444</c:v>
                </c:pt>
                <c:pt idx="15">
                  <c:v>19.162550931229735</c:v>
                </c:pt>
                <c:pt idx="16">
                  <c:v>16.512589118043973</c:v>
                </c:pt>
                <c:pt idx="17">
                  <c:v>16.132591464591556</c:v>
                </c:pt>
                <c:pt idx="18">
                  <c:v>15.782526749306189</c:v>
                </c:pt>
                <c:pt idx="19">
                  <c:v>15.165014311982256</c:v>
                </c:pt>
                <c:pt idx="20">
                  <c:v>15.037601729118204</c:v>
                </c:pt>
                <c:pt idx="21">
                  <c:v>13.893639491840634</c:v>
                </c:pt>
                <c:pt idx="22">
                  <c:v>10.938213823203004</c:v>
                </c:pt>
                <c:pt idx="23">
                  <c:v>3.2858840720384079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520-4747-86EB-8638464E8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87232"/>
        <c:axId val="295888768"/>
      </c:barChart>
      <c:catAx>
        <c:axId val="29588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888768"/>
        <c:crosses val="autoZero"/>
        <c:auto val="1"/>
        <c:lblAlgn val="ctr"/>
        <c:lblOffset val="100"/>
        <c:noMultiLvlLbl val="0"/>
      </c:catAx>
      <c:valAx>
        <c:axId val="295888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887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35802469135801E-2"/>
          <c:y val="2.6749722222222223E-2"/>
          <c:w val="0.94146651234567902"/>
          <c:h val="0.833230740740740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2.4-2.6, Graf 2.4-2.6, 3.13'!$U$147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2.4-2.6, Graf 2.4-2.6, 3.13'!$T$148:$T$153</c:f>
              <c:strCache>
                <c:ptCount val="6"/>
                <c:pt idx="0">
                  <c:v>L'Aquila</c:v>
                </c:pt>
                <c:pt idx="1">
                  <c:v>Teramo</c:v>
                </c:pt>
                <c:pt idx="2">
                  <c:v>Abruzzo</c:v>
                </c:pt>
                <c:pt idx="3">
                  <c:v>Pescara</c:v>
                </c:pt>
                <c:pt idx="4">
                  <c:v>Italia</c:v>
                </c:pt>
                <c:pt idx="5">
                  <c:v>Chieti</c:v>
                </c:pt>
              </c:strCache>
            </c:strRef>
          </c:cat>
          <c:val>
            <c:numRef>
              <c:f>'Tab 2.4-2.6, Graf 2.4-2.6, 3.13'!$U$148:$U$153</c:f>
              <c:numCache>
                <c:formatCode>0.0</c:formatCode>
                <c:ptCount val="6"/>
                <c:pt idx="0">
                  <c:v>58.792404021400436</c:v>
                </c:pt>
                <c:pt idx="1">
                  <c:v>64.547049150964256</c:v>
                </c:pt>
                <c:pt idx="2">
                  <c:v>62.386220312051364</c:v>
                </c:pt>
                <c:pt idx="3">
                  <c:v>59.226378805684483</c:v>
                </c:pt>
                <c:pt idx="4">
                  <c:v>64.304566685426607</c:v>
                </c:pt>
                <c:pt idx="5">
                  <c:v>66.055987530662051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5-485F-A551-A627E0F8EC51}"/>
            </c:ext>
          </c:extLst>
        </c:ser>
        <c:ser>
          <c:idx val="1"/>
          <c:order val="1"/>
          <c:tx>
            <c:strRef>
              <c:f>'Tab 2.4-2.6, Graf 2.4-2.6, 3.13'!$V$147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2.4-2.6, Graf 2.4-2.6, 3.13'!$T$148:$T$153</c:f>
              <c:strCache>
                <c:ptCount val="6"/>
                <c:pt idx="0">
                  <c:v>L'Aquila</c:v>
                </c:pt>
                <c:pt idx="1">
                  <c:v>Teramo</c:v>
                </c:pt>
                <c:pt idx="2">
                  <c:v>Abruzzo</c:v>
                </c:pt>
                <c:pt idx="3">
                  <c:v>Pescara</c:v>
                </c:pt>
                <c:pt idx="4">
                  <c:v>Italia</c:v>
                </c:pt>
                <c:pt idx="5">
                  <c:v>Chieti</c:v>
                </c:pt>
              </c:strCache>
            </c:strRef>
          </c:cat>
          <c:val>
            <c:numRef>
              <c:f>'Tab 2.4-2.6, Graf 2.4-2.6, 3.13'!$V$148:$V$153</c:f>
              <c:numCache>
                <c:formatCode>0.0</c:formatCode>
                <c:ptCount val="6"/>
                <c:pt idx="0">
                  <c:v>58.055251524377233</c:v>
                </c:pt>
                <c:pt idx="1">
                  <c:v>46.280685747532246</c:v>
                </c:pt>
                <c:pt idx="2">
                  <c:v>45.826079155619539</c:v>
                </c:pt>
                <c:pt idx="3">
                  <c:v>44.427167212750597</c:v>
                </c:pt>
                <c:pt idx="4">
                  <c:v>40.293511396220559</c:v>
                </c:pt>
                <c:pt idx="5">
                  <c:v>37.132569905378254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25-485F-A551-A627E0F8E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87232"/>
        <c:axId val="295888768"/>
      </c:barChart>
      <c:catAx>
        <c:axId val="29588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888768"/>
        <c:crosses val="autoZero"/>
        <c:auto val="1"/>
        <c:lblAlgn val="ctr"/>
        <c:lblOffset val="100"/>
        <c:noMultiLvlLbl val="0"/>
      </c:catAx>
      <c:valAx>
        <c:axId val="295888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887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779953703703713"/>
          <c:y val="0.92764703703703699"/>
          <c:w val="0.24942268518518518"/>
          <c:h val="7.1335555555555541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19519052586383E-2"/>
          <c:y val="2.6749603174603176E-2"/>
          <c:w val="0.93519901537509276"/>
          <c:h val="0.666724786324786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2.10-2.12,3.14'!$U$46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F79F-4CD4-A67D-D3F9DFDD08F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79F-4CD4-A67D-D3F9DFDD08F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79F-4CD4-A67D-D3F9DFDD08F8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F79F-4CD4-A67D-D3F9DFDD08F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79F-4CD4-A67D-D3F9DFDD08F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79F-4CD4-A67D-D3F9DFDD08F8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9-F79F-4CD4-A67D-D3F9DFDD08F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79F-4CD4-A67D-D3F9DFDD08F8}"/>
              </c:ext>
            </c:extLst>
          </c:dPt>
          <c:dPt>
            <c:idx val="1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C-F79F-4CD4-A67D-D3F9DFDD08F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79F-4CD4-A67D-D3F9DFDD08F8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F-F79F-4CD4-A67D-D3F9DFDD08F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79F-4CD4-A67D-D3F9DFDD08F8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79F-4CD4-A67D-D3F9DFDD08F8}"/>
              </c:ext>
            </c:extLst>
          </c:dPt>
          <c:dPt>
            <c:idx val="2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13-F79F-4CD4-A67D-D3F9DFDD08F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9F-4CD4-A67D-D3F9DFDD08F8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9F-4CD4-A67D-D3F9DFDD08F8}"/>
                </c:ext>
              </c:extLst>
            </c:dLbl>
            <c:dLbl>
              <c:idx val="5"/>
              <c:layout>
                <c:manualLayout>
                  <c:x val="3.8685609212292457E-3"/>
                  <c:y val="2.7097264243132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9F-4CD4-A67D-D3F9DFDD08F8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9F-4CD4-A67D-D3F9DFDD08F8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9F-4CD4-A67D-D3F9DFDD08F8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9F-4CD4-A67D-D3F9DFDD08F8}"/>
                </c:ext>
              </c:extLst>
            </c:dLbl>
            <c:dLbl>
              <c:idx val="17"/>
              <c:layout>
                <c:manualLayout>
                  <c:x val="-1.9342804606146229E-3"/>
                  <c:y val="-5.41945284862662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9F-4CD4-A67D-D3F9DFDD08F8}"/>
                </c:ext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9F-4CD4-A67D-D3F9DFDD08F8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9F-4CD4-A67D-D3F9DFDD08F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2.10-2.12,3.14'!$T$47:$T$71</c:f>
              <c:strCache>
                <c:ptCount val="25"/>
                <c:pt idx="0">
                  <c:v>Liguria</c:v>
                </c:pt>
                <c:pt idx="1">
                  <c:v>Toscana</c:v>
                </c:pt>
                <c:pt idx="2">
                  <c:v>Emilia-Romagna</c:v>
                </c:pt>
                <c:pt idx="3">
                  <c:v>Lazio</c:v>
                </c:pt>
                <c:pt idx="4">
                  <c:v>Pescara</c:v>
                </c:pt>
                <c:pt idx="5">
                  <c:v>Marche</c:v>
                </c:pt>
                <c:pt idx="6">
                  <c:v>Lombardia</c:v>
                </c:pt>
                <c:pt idx="7">
                  <c:v>Puglia</c:v>
                </c:pt>
                <c:pt idx="8">
                  <c:v>Italia</c:v>
                </c:pt>
                <c:pt idx="9">
                  <c:v>Veneto</c:v>
                </c:pt>
                <c:pt idx="10">
                  <c:v>Sicilia</c:v>
                </c:pt>
                <c:pt idx="11">
                  <c:v>Friuli-Venezia G.</c:v>
                </c:pt>
                <c:pt idx="12">
                  <c:v>Umbria</c:v>
                </c:pt>
                <c:pt idx="13">
                  <c:v>Teramo</c:v>
                </c:pt>
                <c:pt idx="14">
                  <c:v>Piemonte</c:v>
                </c:pt>
                <c:pt idx="15">
                  <c:v>Abruzzo</c:v>
                </c:pt>
                <c:pt idx="16">
                  <c:v>Trentino-A. Adige</c:v>
                </c:pt>
                <c:pt idx="17">
                  <c:v>Chieti</c:v>
                </c:pt>
                <c:pt idx="18">
                  <c:v>Campania</c:v>
                </c:pt>
                <c:pt idx="19">
                  <c:v>Sardegna</c:v>
                </c:pt>
                <c:pt idx="20">
                  <c:v>Basilicata</c:v>
                </c:pt>
                <c:pt idx="21">
                  <c:v>Calabria</c:v>
                </c:pt>
                <c:pt idx="22">
                  <c:v>L'Aquila</c:v>
                </c:pt>
                <c:pt idx="23">
                  <c:v>Molise</c:v>
                </c:pt>
                <c:pt idx="24">
                  <c:v> Valle d'Aosta</c:v>
                </c:pt>
              </c:strCache>
            </c:strRef>
          </c:cat>
          <c:val>
            <c:numRef>
              <c:f>'Graf 2.10-2.12,3.14'!$U$47:$U$71</c:f>
              <c:numCache>
                <c:formatCode>#,##0</c:formatCode>
                <c:ptCount val="25"/>
                <c:pt idx="0">
                  <c:v>3808.3396394925148</c:v>
                </c:pt>
                <c:pt idx="1">
                  <c:v>2625.443102761928</c:v>
                </c:pt>
                <c:pt idx="2">
                  <c:v>2259.4488903585466</c:v>
                </c:pt>
                <c:pt idx="3">
                  <c:v>2247.2381615376989</c:v>
                </c:pt>
                <c:pt idx="4">
                  <c:v>2218.1849915509051</c:v>
                </c:pt>
                <c:pt idx="5">
                  <c:v>2204.6505572405399</c:v>
                </c:pt>
                <c:pt idx="6">
                  <c:v>1919.0214719701321</c:v>
                </c:pt>
                <c:pt idx="7">
                  <c:v>1910.9729048081406</c:v>
                </c:pt>
                <c:pt idx="8">
                  <c:v>1876.4158300806978</c:v>
                </c:pt>
                <c:pt idx="9">
                  <c:v>1775.9837636064472</c:v>
                </c:pt>
                <c:pt idx="10">
                  <c:v>1771.3470858724306</c:v>
                </c:pt>
                <c:pt idx="11">
                  <c:v>1738.5699203314664</c:v>
                </c:pt>
                <c:pt idx="12">
                  <c:v>1630.5440658855034</c:v>
                </c:pt>
                <c:pt idx="13">
                  <c:v>1609.9067113605861</c:v>
                </c:pt>
                <c:pt idx="14">
                  <c:v>1583.0122935020327</c:v>
                </c:pt>
                <c:pt idx="15">
                  <c:v>1516.9208913716095</c:v>
                </c:pt>
                <c:pt idx="16">
                  <c:v>1387.3763599420365</c:v>
                </c:pt>
                <c:pt idx="17">
                  <c:v>1302.2922731100518</c:v>
                </c:pt>
                <c:pt idx="18">
                  <c:v>1278.0067892787511</c:v>
                </c:pt>
                <c:pt idx="19">
                  <c:v>1191.8798500155388</c:v>
                </c:pt>
                <c:pt idx="20">
                  <c:v>1041.5301024049877</c:v>
                </c:pt>
                <c:pt idx="21">
                  <c:v>1014.1925703469589</c:v>
                </c:pt>
                <c:pt idx="22">
                  <c:v>942.54408357224202</c:v>
                </c:pt>
                <c:pt idx="23">
                  <c:v>830.51730804794806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79F-4CD4-A67D-D3F9DFDD0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944960"/>
        <c:axId val="295946496"/>
      </c:barChart>
      <c:catAx>
        <c:axId val="29594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946496"/>
        <c:crosses val="autoZero"/>
        <c:auto val="1"/>
        <c:lblAlgn val="ctr"/>
        <c:lblOffset val="100"/>
        <c:noMultiLvlLbl val="0"/>
      </c:catAx>
      <c:valAx>
        <c:axId val="295946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944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19519052586383E-2"/>
          <c:y val="2.6749603174603176E-2"/>
          <c:w val="0.93519901537509276"/>
          <c:h val="0.66129743589743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2.10-2.12,3.14'!$U$46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59FF-4871-BBE3-0F2A2451642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59FF-4871-BBE3-0F2A24516426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59FF-4871-BBE3-0F2A24516426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7-59FF-4871-BBE3-0F2A24516426}"/>
              </c:ext>
            </c:extLst>
          </c:dPt>
          <c:dPt>
            <c:idx val="1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9-59FF-4871-BBE3-0F2A24516426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B-59FF-4871-BBE3-0F2A24516426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FF-4871-BBE3-0F2A24516426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FF-4871-BBE3-0F2A24516426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FF-4871-BBE3-0F2A24516426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FF-4871-BBE3-0F2A24516426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FF-4871-BBE3-0F2A2451642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FF-4871-BBE3-0F2A24516426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FF-4871-BBE3-0F2A24516426}"/>
                </c:ext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FF-4871-BBE3-0F2A24516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2.10-2.12,3.14'!$T$81:$T$104</c:f>
              <c:strCache>
                <c:ptCount val="24"/>
                <c:pt idx="0">
                  <c:v>Liguria</c:v>
                </c:pt>
                <c:pt idx="1">
                  <c:v>Chieti</c:v>
                </c:pt>
                <c:pt idx="2">
                  <c:v>Lazio</c:v>
                </c:pt>
                <c:pt idx="3">
                  <c:v>L'Aquila</c:v>
                </c:pt>
                <c:pt idx="4">
                  <c:v>Teramo</c:v>
                </c:pt>
                <c:pt idx="5">
                  <c:v>Emilia-Romagna</c:v>
                </c:pt>
                <c:pt idx="6">
                  <c:v>Abruzzo</c:v>
                </c:pt>
                <c:pt idx="7">
                  <c:v>Sicilia</c:v>
                </c:pt>
                <c:pt idx="8">
                  <c:v>Piemonte</c:v>
                </c:pt>
                <c:pt idx="9">
                  <c:v>Lombardia</c:v>
                </c:pt>
                <c:pt idx="10">
                  <c:v>Toscana</c:v>
                </c:pt>
                <c:pt idx="11">
                  <c:v>Italia</c:v>
                </c:pt>
                <c:pt idx="12">
                  <c:v>Marche</c:v>
                </c:pt>
                <c:pt idx="13">
                  <c:v>Trentino-A. Adige</c:v>
                </c:pt>
                <c:pt idx="14">
                  <c:v>Campania</c:v>
                </c:pt>
                <c:pt idx="15">
                  <c:v>Calabria</c:v>
                </c:pt>
                <c:pt idx="16">
                  <c:v>Veneto</c:v>
                </c:pt>
                <c:pt idx="17">
                  <c:v>Friuli-Venezia G.</c:v>
                </c:pt>
                <c:pt idx="18">
                  <c:v>Umbria</c:v>
                </c:pt>
                <c:pt idx="19">
                  <c:v>Basilicata</c:v>
                </c:pt>
                <c:pt idx="20">
                  <c:v>Pescara</c:v>
                </c:pt>
                <c:pt idx="21">
                  <c:v>Molise</c:v>
                </c:pt>
                <c:pt idx="22">
                  <c:v>Puglia</c:v>
                </c:pt>
                <c:pt idx="23">
                  <c:v> Valle d'Aosta</c:v>
                </c:pt>
              </c:strCache>
            </c:strRef>
          </c:cat>
          <c:val>
            <c:numRef>
              <c:f>'Graf 2.10-2.12,3.14'!$U$81:$U$104</c:f>
              <c:numCache>
                <c:formatCode>#,##0</c:formatCode>
                <c:ptCount val="24"/>
                <c:pt idx="0">
                  <c:v>291.78650559701066</c:v>
                </c:pt>
                <c:pt idx="1">
                  <c:v>233.40472511952046</c:v>
                </c:pt>
                <c:pt idx="2">
                  <c:v>219.91800697521413</c:v>
                </c:pt>
                <c:pt idx="3">
                  <c:v>198.07085814199291</c:v>
                </c:pt>
                <c:pt idx="4">
                  <c:v>188.42850625780989</c:v>
                </c:pt>
                <c:pt idx="5">
                  <c:v>185.55426361465095</c:v>
                </c:pt>
                <c:pt idx="6">
                  <c:v>171.65361853206642</c:v>
                </c:pt>
                <c:pt idx="7">
                  <c:v>168.50353718381768</c:v>
                </c:pt>
                <c:pt idx="8">
                  <c:v>155.13334129964005</c:v>
                </c:pt>
                <c:pt idx="9">
                  <c:v>148.23213932661628</c:v>
                </c:pt>
                <c:pt idx="10">
                  <c:v>142.71361682883304</c:v>
                </c:pt>
                <c:pt idx="11">
                  <c:v>142.41527096827016</c:v>
                </c:pt>
                <c:pt idx="12">
                  <c:v>139.49280416405949</c:v>
                </c:pt>
                <c:pt idx="13">
                  <c:v>137.34561957954608</c:v>
                </c:pt>
                <c:pt idx="14">
                  <c:v>122.08458009123352</c:v>
                </c:pt>
                <c:pt idx="15">
                  <c:v>120.38210131219154</c:v>
                </c:pt>
                <c:pt idx="16">
                  <c:v>111.80676344755848</c:v>
                </c:pt>
                <c:pt idx="17">
                  <c:v>111.30834654773841</c:v>
                </c:pt>
                <c:pt idx="18">
                  <c:v>109.47115636687126</c:v>
                </c:pt>
                <c:pt idx="19">
                  <c:v>58.267418316362949</c:v>
                </c:pt>
                <c:pt idx="20">
                  <c:v>57.120643559250766</c:v>
                </c:pt>
                <c:pt idx="21">
                  <c:v>53.798692019300276</c:v>
                </c:pt>
                <c:pt idx="22">
                  <c:v>25.357920711360681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9FF-4871-BBE3-0F2A24516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944960"/>
        <c:axId val="295946496"/>
      </c:barChart>
      <c:catAx>
        <c:axId val="29594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946496"/>
        <c:crosses val="autoZero"/>
        <c:auto val="1"/>
        <c:lblAlgn val="ctr"/>
        <c:lblOffset val="100"/>
        <c:noMultiLvlLbl val="0"/>
      </c:catAx>
      <c:valAx>
        <c:axId val="295946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944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19519052586383E-2"/>
          <c:y val="2.6749603174603176E-2"/>
          <c:w val="0.93519901537509276"/>
          <c:h val="0.66129743589743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2.10-2.12,3.14'!$U$46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72BB-46B6-8588-C87E5856DB36}"/>
              </c:ext>
            </c:extLst>
          </c:dPt>
          <c:dPt>
            <c:idx val="8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72BB-46B6-8588-C87E5856DB36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72BB-46B6-8588-C87E5856DB36}"/>
              </c:ext>
            </c:extLst>
          </c:dPt>
          <c:dPt>
            <c:idx val="1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7-72BB-46B6-8588-C87E5856DB36}"/>
              </c:ext>
            </c:extLst>
          </c:dPt>
          <c:dPt>
            <c:idx val="1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9-72BB-46B6-8588-C87E5856DB36}"/>
              </c:ext>
            </c:extLst>
          </c:dPt>
          <c:dPt>
            <c:idx val="2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B-72BB-46B6-8588-C87E5856DB36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2BB-46B6-8588-C87E5856DB36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BB-46B6-8588-C87E5856DB36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BB-46B6-8588-C87E5856DB3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BB-46B6-8588-C87E5856DB36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BB-46B6-8588-C87E5856DB36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BB-46B6-8588-C87E5856DB36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BB-46B6-8588-C87E5856DB36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BB-46B6-8588-C87E5856D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2.10-2.12,3.14'!$T$113:$T$137</c:f>
              <c:strCache>
                <c:ptCount val="25"/>
                <c:pt idx="0">
                  <c:v>Trentino-A. Adige</c:v>
                </c:pt>
                <c:pt idx="1">
                  <c:v>Puglia</c:v>
                </c:pt>
                <c:pt idx="2">
                  <c:v>Molise</c:v>
                </c:pt>
                <c:pt idx="3">
                  <c:v>Emilia-Romagna</c:v>
                </c:pt>
                <c:pt idx="4">
                  <c:v>Marche</c:v>
                </c:pt>
                <c:pt idx="5">
                  <c:v>Sardegna</c:v>
                </c:pt>
                <c:pt idx="6">
                  <c:v>Umbria</c:v>
                </c:pt>
                <c:pt idx="7">
                  <c:v>L'Aquila</c:v>
                </c:pt>
                <c:pt idx="8">
                  <c:v>Teramo</c:v>
                </c:pt>
                <c:pt idx="9">
                  <c:v>Basilicata</c:v>
                </c:pt>
                <c:pt idx="10">
                  <c:v>Toscana</c:v>
                </c:pt>
                <c:pt idx="11">
                  <c:v>Veneto</c:v>
                </c:pt>
                <c:pt idx="12">
                  <c:v>Chieti</c:v>
                </c:pt>
                <c:pt idx="13">
                  <c:v>Abruzzo</c:v>
                </c:pt>
                <c:pt idx="14">
                  <c:v>Friuli-Venezia G.</c:v>
                </c:pt>
                <c:pt idx="15">
                  <c:v>Italia</c:v>
                </c:pt>
                <c:pt idx="16">
                  <c:v>Lazio</c:v>
                </c:pt>
                <c:pt idx="17">
                  <c:v>Calabria</c:v>
                </c:pt>
                <c:pt idx="18">
                  <c:v>Piemonte</c:v>
                </c:pt>
                <c:pt idx="19">
                  <c:v>Lombardia</c:v>
                </c:pt>
                <c:pt idx="20">
                  <c:v>Sicilia</c:v>
                </c:pt>
                <c:pt idx="21">
                  <c:v>Pescara</c:v>
                </c:pt>
                <c:pt idx="22">
                  <c:v>Liguria</c:v>
                </c:pt>
                <c:pt idx="23">
                  <c:v>Campania</c:v>
                </c:pt>
                <c:pt idx="24">
                  <c:v> Valle d'Aosta</c:v>
                </c:pt>
              </c:strCache>
            </c:strRef>
          </c:cat>
          <c:val>
            <c:numRef>
              <c:f>'Graf 2.10-2.12,3.14'!$U$113:$U$137</c:f>
              <c:numCache>
                <c:formatCode>#,##0</c:formatCode>
                <c:ptCount val="25"/>
                <c:pt idx="0">
                  <c:v>1086.7008143760031</c:v>
                </c:pt>
                <c:pt idx="1">
                  <c:v>956.24719002541121</c:v>
                </c:pt>
                <c:pt idx="2">
                  <c:v>948.20194684016747</c:v>
                </c:pt>
                <c:pt idx="3">
                  <c:v>946.19195925533893</c:v>
                </c:pt>
                <c:pt idx="4">
                  <c:v>922.64526182799341</c:v>
                </c:pt>
                <c:pt idx="5">
                  <c:v>894.53456248545672</c:v>
                </c:pt>
                <c:pt idx="6">
                  <c:v>873.46459501145705</c:v>
                </c:pt>
                <c:pt idx="7">
                  <c:v>863.99874327455518</c:v>
                </c:pt>
                <c:pt idx="8">
                  <c:v>842.96963325862316</c:v>
                </c:pt>
                <c:pt idx="9">
                  <c:v>823.02728371862668</c:v>
                </c:pt>
                <c:pt idx="10">
                  <c:v>802.9333470540605</c:v>
                </c:pt>
                <c:pt idx="11">
                  <c:v>762.54264171481623</c:v>
                </c:pt>
                <c:pt idx="12">
                  <c:v>713.47580746762503</c:v>
                </c:pt>
                <c:pt idx="13">
                  <c:v>711.46929672114402</c:v>
                </c:pt>
                <c:pt idx="14">
                  <c:v>666.1887606812403</c:v>
                </c:pt>
                <c:pt idx="15">
                  <c:v>660.35933854407222</c:v>
                </c:pt>
                <c:pt idx="16">
                  <c:v>637.98858080537184</c:v>
                </c:pt>
                <c:pt idx="17">
                  <c:v>604.04116322135042</c:v>
                </c:pt>
                <c:pt idx="18">
                  <c:v>553.21574412409177</c:v>
                </c:pt>
                <c:pt idx="19">
                  <c:v>525.55939890718025</c:v>
                </c:pt>
                <c:pt idx="20">
                  <c:v>447.62614462155972</c:v>
                </c:pt>
                <c:pt idx="21">
                  <c:v>441.09830304088092</c:v>
                </c:pt>
                <c:pt idx="22">
                  <c:v>421.25033803532392</c:v>
                </c:pt>
                <c:pt idx="23">
                  <c:v>356.5504860756979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2BB-46B6-8588-C87E5856D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944960"/>
        <c:axId val="295946496"/>
      </c:barChart>
      <c:catAx>
        <c:axId val="29594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295946496"/>
        <c:crosses val="autoZero"/>
        <c:auto val="1"/>
        <c:lblAlgn val="ctr"/>
        <c:lblOffset val="100"/>
        <c:noMultiLvlLbl val="0"/>
      </c:catAx>
      <c:valAx>
        <c:axId val="295946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944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35802469135801E-2"/>
          <c:y val="2.6749722222222223E-2"/>
          <c:w val="0.94146651234567902"/>
          <c:h val="0.833230740740740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2.10-2.12,3.14'!$U$144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2.10-2.12,3.14'!$T$145:$T$150</c:f>
              <c:strCache>
                <c:ptCount val="6"/>
                <c:pt idx="0">
                  <c:v>Pescara</c:v>
                </c:pt>
                <c:pt idx="1">
                  <c:v>Italia</c:v>
                </c:pt>
                <c:pt idx="2">
                  <c:v>Teramo</c:v>
                </c:pt>
                <c:pt idx="3">
                  <c:v>Abruzzo</c:v>
                </c:pt>
                <c:pt idx="4">
                  <c:v>Chieti</c:v>
                </c:pt>
                <c:pt idx="5">
                  <c:v>L'Aquila</c:v>
                </c:pt>
              </c:strCache>
            </c:strRef>
          </c:cat>
          <c:val>
            <c:numRef>
              <c:f>'Graf 2.10-2.12,3.14'!$U$145:$U$150</c:f>
              <c:numCache>
                <c:formatCode>#,##0.0</c:formatCode>
                <c:ptCount val="6"/>
                <c:pt idx="0">
                  <c:v>5102.8201107844998</c:v>
                </c:pt>
                <c:pt idx="1">
                  <c:v>4864.8070618941947</c:v>
                </c:pt>
                <c:pt idx="2">
                  <c:v>4947.5313174214098</c:v>
                </c:pt>
                <c:pt idx="3">
                  <c:v>4675.9599585695369</c:v>
                </c:pt>
                <c:pt idx="4">
                  <c:v>4435.9136241744591</c:v>
                </c:pt>
                <c:pt idx="5">
                  <c:v>4262.449291551532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8-40BC-8595-A90EDFE42A6B}"/>
            </c:ext>
          </c:extLst>
        </c:ser>
        <c:ser>
          <c:idx val="1"/>
          <c:order val="1"/>
          <c:tx>
            <c:strRef>
              <c:f>'Graf 2.10-2.12,3.14'!$V$144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+mn-lt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2.10-2.12,3.14'!$T$145:$T$150</c:f>
              <c:strCache>
                <c:ptCount val="6"/>
                <c:pt idx="0">
                  <c:v>Pescara</c:v>
                </c:pt>
                <c:pt idx="1">
                  <c:v>Italia</c:v>
                </c:pt>
                <c:pt idx="2">
                  <c:v>Teramo</c:v>
                </c:pt>
                <c:pt idx="3">
                  <c:v>Abruzzo</c:v>
                </c:pt>
                <c:pt idx="4">
                  <c:v>Chieti</c:v>
                </c:pt>
                <c:pt idx="5">
                  <c:v>L'Aquila</c:v>
                </c:pt>
              </c:strCache>
            </c:strRef>
          </c:cat>
          <c:val>
            <c:numRef>
              <c:f>'Graf 2.10-2.12,3.14'!$V$145:$V$150</c:f>
              <c:numCache>
                <c:formatCode>#,##0.0</c:formatCode>
                <c:ptCount val="6"/>
                <c:pt idx="0">
                  <c:v>2716.4039381510365</c:v>
                </c:pt>
                <c:pt idx="1">
                  <c:v>2679.1904395930401</c:v>
                </c:pt>
                <c:pt idx="2">
                  <c:v>2641.3048508770194</c:v>
                </c:pt>
                <c:pt idx="3">
                  <c:v>2400.0438066248198</c:v>
                </c:pt>
                <c:pt idx="4">
                  <c:v>2249.172805697197</c:v>
                </c:pt>
                <c:pt idx="5">
                  <c:v>2004.6136849887903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E8-40BC-8595-A90EDFE42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87232"/>
        <c:axId val="295888768"/>
      </c:barChart>
      <c:catAx>
        <c:axId val="29588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888768"/>
        <c:crosses val="autoZero"/>
        <c:auto val="1"/>
        <c:lblAlgn val="ctr"/>
        <c:lblOffset val="100"/>
        <c:noMultiLvlLbl val="0"/>
      </c:catAx>
      <c:valAx>
        <c:axId val="295888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887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417465359985198"/>
          <c:y val="0.92764703703703699"/>
          <c:w val="0.2630475549991847"/>
          <c:h val="7.1335555555555541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10030864197543E-2"/>
          <c:y val="5.5577427821522307E-2"/>
          <c:w val="0.9210804012345678"/>
          <c:h val="0.91577673884514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CC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21-4DFB-B418-3D89F395A6ED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421-4DFB-B418-3D89F395A6ED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421-4DFB-B418-3D89F395A6ED}"/>
              </c:ext>
            </c:extLst>
          </c:dPt>
          <c:dPt>
            <c:idx val="16"/>
            <c:invertIfNegative val="0"/>
            <c:bubble3D val="0"/>
            <c:spPr>
              <a:solidFill>
                <a:srgbClr val="CC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421-4DFB-B418-3D89F395A6ED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21-4DFB-B418-3D89F395A6E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21-4DFB-B418-3D89F395A6ED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21-4DFB-B418-3D89F395A6ED}"/>
                </c:ext>
              </c:extLst>
            </c:dLbl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21-4DFB-B418-3D89F395A6ED}"/>
                </c:ext>
              </c:extLst>
            </c:dLbl>
            <c:dLbl>
              <c:idx val="2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21-4DFB-B418-3D89F395A6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1.2 - 1.3'!$B$36:$B$63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Polonia</c:v>
                </c:pt>
                <c:pt idx="3">
                  <c:v>Croazia</c:v>
                </c:pt>
                <c:pt idx="4">
                  <c:v>Lettonia</c:v>
                </c:pt>
                <c:pt idx="5">
                  <c:v>Portogallo</c:v>
                </c:pt>
                <c:pt idx="6">
                  <c:v>Lituania</c:v>
                </c:pt>
                <c:pt idx="7">
                  <c:v>Grecia</c:v>
                </c:pt>
                <c:pt idx="8">
                  <c:v>Ungheria</c:v>
                </c:pt>
                <c:pt idx="9">
                  <c:v>Cipro</c:v>
                </c:pt>
                <c:pt idx="10">
                  <c:v>Rep. Ceca</c:v>
                </c:pt>
                <c:pt idx="11">
                  <c:v>Belgio</c:v>
                </c:pt>
                <c:pt idx="12">
                  <c:v>Italia</c:v>
                </c:pt>
                <c:pt idx="13">
                  <c:v>UE</c:v>
                </c:pt>
                <c:pt idx="14">
                  <c:v>Slovacchia</c:v>
                </c:pt>
                <c:pt idx="15">
                  <c:v>Slovenia</c:v>
                </c:pt>
                <c:pt idx="16">
                  <c:v>Francia</c:v>
                </c:pt>
                <c:pt idx="17">
                  <c:v>Austria</c:v>
                </c:pt>
                <c:pt idx="18">
                  <c:v>Estonia</c:v>
                </c:pt>
                <c:pt idx="19">
                  <c:v>Finlandia</c:v>
                </c:pt>
                <c:pt idx="20">
                  <c:v>Spagna</c:v>
                </c:pt>
                <c:pt idx="21">
                  <c:v>Germania</c:v>
                </c:pt>
                <c:pt idx="22">
                  <c:v>Lussemburgo</c:v>
                </c:pt>
                <c:pt idx="23">
                  <c:v>Danimarca</c:v>
                </c:pt>
                <c:pt idx="24">
                  <c:v>Paesi Bassi</c:v>
                </c:pt>
                <c:pt idx="25">
                  <c:v>Malta</c:v>
                </c:pt>
                <c:pt idx="26">
                  <c:v>Irlanda</c:v>
                </c:pt>
                <c:pt idx="27">
                  <c:v>Svezia</c:v>
                </c:pt>
              </c:strCache>
            </c:strRef>
          </c:cat>
          <c:val>
            <c:numRef>
              <c:f>'Graf 1.2 - 1.3'!$C$36:$C$63</c:f>
              <c:numCache>
                <c:formatCode>0.0</c:formatCode>
                <c:ptCount val="28"/>
                <c:pt idx="0">
                  <c:v>96.223098829794964</c:v>
                </c:pt>
                <c:pt idx="1">
                  <c:v>90.026026552947158</c:v>
                </c:pt>
                <c:pt idx="2">
                  <c:v>76.622246923026765</c:v>
                </c:pt>
                <c:pt idx="3">
                  <c:v>73.023111322995604</c:v>
                </c:pt>
                <c:pt idx="4">
                  <c:v>68.97194957836976</c:v>
                </c:pt>
                <c:pt idx="5">
                  <c:v>66.885320742819815</c:v>
                </c:pt>
                <c:pt idx="6">
                  <c:v>66.567959981919287</c:v>
                </c:pt>
                <c:pt idx="7">
                  <c:v>64.169634667719748</c:v>
                </c:pt>
                <c:pt idx="8">
                  <c:v>61.610000306003165</c:v>
                </c:pt>
                <c:pt idx="9">
                  <c:v>58.960124814048839</c:v>
                </c:pt>
                <c:pt idx="10">
                  <c:v>57.909253856599356</c:v>
                </c:pt>
                <c:pt idx="11">
                  <c:v>56.227796385222902</c:v>
                </c:pt>
                <c:pt idx="12">
                  <c:v>53.123201854748125</c:v>
                </c:pt>
                <c:pt idx="13">
                  <c:v>50.921585368238738</c:v>
                </c:pt>
                <c:pt idx="14">
                  <c:v>49.50361623916627</c:v>
                </c:pt>
                <c:pt idx="15">
                  <c:v>48.841580657201774</c:v>
                </c:pt>
                <c:pt idx="16">
                  <c:v>48.134597718333822</c:v>
                </c:pt>
                <c:pt idx="17">
                  <c:v>46.847271532134947</c:v>
                </c:pt>
                <c:pt idx="18">
                  <c:v>39.189146415172836</c:v>
                </c:pt>
                <c:pt idx="19">
                  <c:v>38.213523222548226</c:v>
                </c:pt>
                <c:pt idx="20">
                  <c:v>37.233607066467634</c:v>
                </c:pt>
                <c:pt idx="21">
                  <c:v>36.6577376312569</c:v>
                </c:pt>
                <c:pt idx="22">
                  <c:v>35.483813735784302</c:v>
                </c:pt>
                <c:pt idx="23">
                  <c:v>34.225241993099232</c:v>
                </c:pt>
                <c:pt idx="24">
                  <c:v>33.785197863068937</c:v>
                </c:pt>
                <c:pt idx="25">
                  <c:v>31.742158446935541</c:v>
                </c:pt>
                <c:pt idx="26">
                  <c:v>28.372588836602262</c:v>
                </c:pt>
                <c:pt idx="27">
                  <c:v>21.500382288471506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421-4DFB-B418-3D89F395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2800968"/>
        <c:axId val="375117488"/>
      </c:barChart>
      <c:catAx>
        <c:axId val="34280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5117488"/>
        <c:crosses val="autoZero"/>
        <c:auto val="1"/>
        <c:lblAlgn val="ctr"/>
        <c:lblOffset val="100"/>
        <c:noMultiLvlLbl val="0"/>
      </c:catAx>
      <c:valAx>
        <c:axId val="3751174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800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73456790123456E-2"/>
          <c:y val="4.535714285714286E-2"/>
          <c:w val="0.92252777777777772"/>
          <c:h val="0.75268571428571429"/>
        </c:manualLayout>
      </c:layout>
      <c:lineChart>
        <c:grouping val="standard"/>
        <c:varyColors val="0"/>
        <c:ser>
          <c:idx val="0"/>
          <c:order val="0"/>
          <c:tx>
            <c:strRef>
              <c:f>'Graf 3.4'!$B$39</c:f>
              <c:strCache>
                <c:ptCount val="1"/>
                <c:pt idx="0">
                  <c:v>Strada urbana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2.6566203703703741E-2"/>
                  <c:y val="3.4685714285714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0B-4591-9823-BC1A3AE49CDA}"/>
                </c:ext>
              </c:extLst>
            </c:dLbl>
            <c:dLbl>
              <c:idx val="9"/>
              <c:layout>
                <c:manualLayout>
                  <c:x val="-2.4606327160493827E-2"/>
                  <c:y val="-4.5949206349206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0B-4591-9823-BC1A3AE49CDA}"/>
                </c:ext>
              </c:extLst>
            </c:dLbl>
            <c:dLbl>
              <c:idx val="11"/>
              <c:layout>
                <c:manualLayout>
                  <c:x val="-2.46063271604939E-2"/>
                  <c:y val="-4.0909523809523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0B-4591-9823-BC1A3AE49CDA}"/>
                </c:ext>
              </c:extLst>
            </c:dLbl>
            <c:dLbl>
              <c:idx val="12"/>
              <c:layout>
                <c:manualLayout>
                  <c:x val="-2.46063271604939E-2"/>
                  <c:y val="-5.0988888888888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0B-4591-9823-BC1A3AE49CDA}"/>
                </c:ext>
              </c:extLst>
            </c:dLbl>
            <c:dLbl>
              <c:idx val="16"/>
              <c:layout>
                <c:manualLayout>
                  <c:x val="-2.2646450617283952E-2"/>
                  <c:y val="2.4606349206349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0B-4591-9823-BC1A3AE49CDA}"/>
                </c:ext>
              </c:extLst>
            </c:dLbl>
            <c:dLbl>
              <c:idx val="19"/>
              <c:layout>
                <c:manualLayout>
                  <c:x val="-2.460632716049397E-2"/>
                  <c:y val="3.9725396825396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0B-4591-9823-BC1A3AE49C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3.4'!$D$11:$W$11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'Graf 3.4'!$D$39:$W$39</c:f>
              <c:numCache>
                <c:formatCode>#,##0</c:formatCode>
                <c:ptCount val="20"/>
                <c:pt idx="0">
                  <c:v>68</c:v>
                </c:pt>
                <c:pt idx="1">
                  <c:v>78</c:v>
                </c:pt>
                <c:pt idx="2">
                  <c:v>52</c:v>
                </c:pt>
                <c:pt idx="3">
                  <c:v>47</c:v>
                </c:pt>
                <c:pt idx="4">
                  <c:v>47</c:v>
                </c:pt>
                <c:pt idx="5">
                  <c:v>60</c:v>
                </c:pt>
                <c:pt idx="6">
                  <c:v>45</c:v>
                </c:pt>
                <c:pt idx="7">
                  <c:v>40</c:v>
                </c:pt>
                <c:pt idx="8">
                  <c:v>39</c:v>
                </c:pt>
                <c:pt idx="9">
                  <c:v>36</c:v>
                </c:pt>
                <c:pt idx="10">
                  <c:v>34</c:v>
                </c:pt>
                <c:pt idx="11">
                  <c:v>43</c:v>
                </c:pt>
                <c:pt idx="12">
                  <c:v>37</c:v>
                </c:pt>
                <c:pt idx="13">
                  <c:v>28</c:v>
                </c:pt>
                <c:pt idx="14">
                  <c:v>34</c:v>
                </c:pt>
                <c:pt idx="15">
                  <c:v>29</c:v>
                </c:pt>
                <c:pt idx="16">
                  <c:v>23</c:v>
                </c:pt>
                <c:pt idx="17">
                  <c:v>31</c:v>
                </c:pt>
                <c:pt idx="18">
                  <c:v>32</c:v>
                </c:pt>
                <c:pt idx="1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0B-4591-9823-BC1A3AE49CDA}"/>
            </c:ext>
          </c:extLst>
        </c:ser>
        <c:ser>
          <c:idx val="1"/>
          <c:order val="1"/>
          <c:tx>
            <c:strRef>
              <c:f>'Graf 3.4'!$B$40</c:f>
              <c:strCache>
                <c:ptCount val="1"/>
                <c:pt idx="0">
                  <c:v>Autostrada</c:v>
                </c:pt>
              </c:strCache>
            </c:strRef>
          </c:tx>
          <c:spPr>
            <a:ln w="28575" cap="rnd">
              <a:solidFill>
                <a:srgbClr val="CCCCF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3.4'!$D$11:$W$11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'Graf 3.4'!$D$40:$W$40</c:f>
              <c:numCache>
                <c:formatCode>#,##0</c:formatCode>
                <c:ptCount val="20"/>
                <c:pt idx="0">
                  <c:v>26</c:v>
                </c:pt>
                <c:pt idx="1">
                  <c:v>23</c:v>
                </c:pt>
                <c:pt idx="2">
                  <c:v>15</c:v>
                </c:pt>
                <c:pt idx="3">
                  <c:v>25</c:v>
                </c:pt>
                <c:pt idx="4">
                  <c:v>28</c:v>
                </c:pt>
                <c:pt idx="5">
                  <c:v>15</c:v>
                </c:pt>
                <c:pt idx="6">
                  <c:v>15</c:v>
                </c:pt>
                <c:pt idx="7">
                  <c:v>7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4</c:v>
                </c:pt>
                <c:pt idx="13">
                  <c:v>10</c:v>
                </c:pt>
                <c:pt idx="14">
                  <c:v>10</c:v>
                </c:pt>
                <c:pt idx="15">
                  <c:v>5</c:v>
                </c:pt>
                <c:pt idx="16">
                  <c:v>11</c:v>
                </c:pt>
                <c:pt idx="17">
                  <c:v>6</c:v>
                </c:pt>
                <c:pt idx="18">
                  <c:v>5</c:v>
                </c:pt>
                <c:pt idx="1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90B-4591-9823-BC1A3AE49CDA}"/>
            </c:ext>
          </c:extLst>
        </c:ser>
        <c:ser>
          <c:idx val="2"/>
          <c:order val="2"/>
          <c:tx>
            <c:strRef>
              <c:f>'Graf 3.4'!$B$41</c:f>
              <c:strCache>
                <c:ptCount val="1"/>
                <c:pt idx="0">
                  <c:v>Strada extraurbana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0686574074074111E-2"/>
                  <c:y val="-3.4685714285714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0B-4591-9823-BC1A3AE49CDA}"/>
                </c:ext>
              </c:extLst>
            </c:dLbl>
            <c:dLbl>
              <c:idx val="9"/>
              <c:layout>
                <c:manualLayout>
                  <c:x val="-2.4606327160493827E-2"/>
                  <c:y val="4.5949206349206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0B-4591-9823-BC1A3AE49CDA}"/>
                </c:ext>
              </c:extLst>
            </c:dLbl>
            <c:dLbl>
              <c:idx val="11"/>
              <c:layout>
                <c:manualLayout>
                  <c:x val="-2.6566203703703703E-2"/>
                  <c:y val="4.5949206349206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0B-4591-9823-BC1A3AE49CDA}"/>
                </c:ext>
              </c:extLst>
            </c:dLbl>
            <c:dLbl>
              <c:idx val="12"/>
              <c:layout>
                <c:manualLayout>
                  <c:x val="-2.46063271604939E-2"/>
                  <c:y val="2.0750793650793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0B-4591-9823-BC1A3AE49C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3.4'!$D$11:$W$11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'Graf 3.4'!$D$41:$W$41</c:f>
              <c:numCache>
                <c:formatCode>#,##0</c:formatCode>
                <c:ptCount val="20"/>
                <c:pt idx="0">
                  <c:v>74</c:v>
                </c:pt>
                <c:pt idx="1">
                  <c:v>84</c:v>
                </c:pt>
                <c:pt idx="2">
                  <c:v>87</c:v>
                </c:pt>
                <c:pt idx="3">
                  <c:v>69</c:v>
                </c:pt>
                <c:pt idx="4">
                  <c:v>59</c:v>
                </c:pt>
                <c:pt idx="5">
                  <c:v>90</c:v>
                </c:pt>
                <c:pt idx="6">
                  <c:v>59</c:v>
                </c:pt>
                <c:pt idx="7">
                  <c:v>49</c:v>
                </c:pt>
                <c:pt idx="8">
                  <c:v>43</c:v>
                </c:pt>
                <c:pt idx="9">
                  <c:v>34</c:v>
                </c:pt>
                <c:pt idx="10">
                  <c:v>40</c:v>
                </c:pt>
                <c:pt idx="11">
                  <c:v>41</c:v>
                </c:pt>
                <c:pt idx="12">
                  <c:v>29</c:v>
                </c:pt>
                <c:pt idx="13">
                  <c:v>39</c:v>
                </c:pt>
                <c:pt idx="14">
                  <c:v>40</c:v>
                </c:pt>
                <c:pt idx="15">
                  <c:v>42</c:v>
                </c:pt>
                <c:pt idx="16">
                  <c:v>35</c:v>
                </c:pt>
                <c:pt idx="17">
                  <c:v>39</c:v>
                </c:pt>
                <c:pt idx="18">
                  <c:v>41</c:v>
                </c:pt>
                <c:pt idx="19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90B-4591-9823-BC1A3AE49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94744"/>
        <c:axId val="608095072"/>
      </c:lineChart>
      <c:catAx>
        <c:axId val="608094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8095072"/>
        <c:crosses val="autoZero"/>
        <c:auto val="1"/>
        <c:lblAlgn val="ctr"/>
        <c:lblOffset val="100"/>
        <c:noMultiLvlLbl val="0"/>
      </c:catAx>
      <c:valAx>
        <c:axId val="60809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8094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15864197530865"/>
          <c:y val="0.90592261904761906"/>
          <c:w val="0.50968271604938276"/>
          <c:h val="7.8958333333333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73456790123456E-2"/>
          <c:y val="4.535714285714286E-2"/>
          <c:w val="0.92252777777777772"/>
          <c:h val="0.74260634920634916"/>
        </c:manualLayout>
      </c:layout>
      <c:lineChart>
        <c:grouping val="standard"/>
        <c:varyColors val="0"/>
        <c:ser>
          <c:idx val="0"/>
          <c:order val="0"/>
          <c:tx>
            <c:strRef>
              <c:f>'Graf 3.5'!$B$39</c:f>
              <c:strCache>
                <c:ptCount val="1"/>
                <c:pt idx="0">
                  <c:v>Strada urbana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3.5'!$D$38:$W$38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'Graf 3.5'!$D$39:$W$39</c:f>
              <c:numCache>
                <c:formatCode>#,##0</c:formatCode>
                <c:ptCount val="20"/>
                <c:pt idx="0">
                  <c:v>5358</c:v>
                </c:pt>
                <c:pt idx="1">
                  <c:v>5286</c:v>
                </c:pt>
                <c:pt idx="2">
                  <c:v>5361</c:v>
                </c:pt>
                <c:pt idx="3">
                  <c:v>4712</c:v>
                </c:pt>
                <c:pt idx="4">
                  <c:v>4567</c:v>
                </c:pt>
                <c:pt idx="5">
                  <c:v>4426</c:v>
                </c:pt>
                <c:pt idx="6">
                  <c:v>4136</c:v>
                </c:pt>
                <c:pt idx="7">
                  <c:v>3894</c:v>
                </c:pt>
                <c:pt idx="8">
                  <c:v>3656</c:v>
                </c:pt>
                <c:pt idx="9">
                  <c:v>4063</c:v>
                </c:pt>
                <c:pt idx="10">
                  <c:v>4177</c:v>
                </c:pt>
                <c:pt idx="11">
                  <c:v>3711</c:v>
                </c:pt>
                <c:pt idx="12">
                  <c:v>3579</c:v>
                </c:pt>
                <c:pt idx="13">
                  <c:v>3372</c:v>
                </c:pt>
                <c:pt idx="14">
                  <c:v>3117</c:v>
                </c:pt>
                <c:pt idx="15">
                  <c:v>2850</c:v>
                </c:pt>
                <c:pt idx="16">
                  <c:v>2754</c:v>
                </c:pt>
                <c:pt idx="17">
                  <c:v>2879</c:v>
                </c:pt>
                <c:pt idx="18">
                  <c:v>2898</c:v>
                </c:pt>
                <c:pt idx="19">
                  <c:v>1953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5-41CF-B31C-F1904A720A24}"/>
            </c:ext>
          </c:extLst>
        </c:ser>
        <c:ser>
          <c:idx val="1"/>
          <c:order val="1"/>
          <c:tx>
            <c:strRef>
              <c:f>'Graf 3.5'!$B$40</c:f>
              <c:strCache>
                <c:ptCount val="1"/>
                <c:pt idx="0">
                  <c:v>Autostrada</c:v>
                </c:pt>
              </c:strCache>
            </c:strRef>
          </c:tx>
          <c:spPr>
            <a:ln w="28575" cap="rnd">
              <a:solidFill>
                <a:srgbClr val="CCCCF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3.5'!$D$38:$W$38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'Graf 3.5'!$D$40:$W$40</c:f>
              <c:numCache>
                <c:formatCode>#,##0</c:formatCode>
                <c:ptCount val="20"/>
                <c:pt idx="0">
                  <c:v>923</c:v>
                </c:pt>
                <c:pt idx="1">
                  <c:v>931</c:v>
                </c:pt>
                <c:pt idx="2">
                  <c:v>823</c:v>
                </c:pt>
                <c:pt idx="3">
                  <c:v>768</c:v>
                </c:pt>
                <c:pt idx="4">
                  <c:v>727</c:v>
                </c:pt>
                <c:pt idx="5">
                  <c:v>526</c:v>
                </c:pt>
                <c:pt idx="6">
                  <c:v>599</c:v>
                </c:pt>
                <c:pt idx="7">
                  <c:v>511</c:v>
                </c:pt>
                <c:pt idx="8">
                  <c:v>579</c:v>
                </c:pt>
                <c:pt idx="9">
                  <c:v>542</c:v>
                </c:pt>
                <c:pt idx="10">
                  <c:v>508</c:v>
                </c:pt>
                <c:pt idx="11">
                  <c:v>405</c:v>
                </c:pt>
                <c:pt idx="12">
                  <c:v>422</c:v>
                </c:pt>
                <c:pt idx="13">
                  <c:v>460</c:v>
                </c:pt>
                <c:pt idx="14">
                  <c:v>393</c:v>
                </c:pt>
                <c:pt idx="15">
                  <c:v>417</c:v>
                </c:pt>
                <c:pt idx="16">
                  <c:v>419</c:v>
                </c:pt>
                <c:pt idx="17">
                  <c:v>370</c:v>
                </c:pt>
                <c:pt idx="18">
                  <c:v>381</c:v>
                </c:pt>
                <c:pt idx="19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25-41CF-B31C-F1904A720A24}"/>
            </c:ext>
          </c:extLst>
        </c:ser>
        <c:ser>
          <c:idx val="2"/>
          <c:order val="2"/>
          <c:tx>
            <c:strRef>
              <c:f>'Graf 3.5'!$B$41</c:f>
              <c:strCache>
                <c:ptCount val="1"/>
                <c:pt idx="0">
                  <c:v>Strada extraurbana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3.5'!$D$38:$W$38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'Graf 3.5'!$D$41:$W$41</c:f>
              <c:numCache>
                <c:formatCode>#,##0</c:formatCode>
                <c:ptCount val="20"/>
                <c:pt idx="0">
                  <c:v>2061</c:v>
                </c:pt>
                <c:pt idx="1">
                  <c:v>2279</c:v>
                </c:pt>
                <c:pt idx="2">
                  <c:v>1882</c:v>
                </c:pt>
                <c:pt idx="3">
                  <c:v>2064</c:v>
                </c:pt>
                <c:pt idx="4">
                  <c:v>1931</c:v>
                </c:pt>
                <c:pt idx="5">
                  <c:v>2100</c:v>
                </c:pt>
                <c:pt idx="6">
                  <c:v>1647</c:v>
                </c:pt>
                <c:pt idx="7">
                  <c:v>1638</c:v>
                </c:pt>
                <c:pt idx="8">
                  <c:v>1754</c:v>
                </c:pt>
                <c:pt idx="9">
                  <c:v>1772</c:v>
                </c:pt>
                <c:pt idx="10">
                  <c:v>1536</c:v>
                </c:pt>
                <c:pt idx="11">
                  <c:v>1408</c:v>
                </c:pt>
                <c:pt idx="12">
                  <c:v>1463</c:v>
                </c:pt>
                <c:pt idx="13">
                  <c:v>1363</c:v>
                </c:pt>
                <c:pt idx="14">
                  <c:v>1317</c:v>
                </c:pt>
                <c:pt idx="15">
                  <c:v>1317</c:v>
                </c:pt>
                <c:pt idx="16">
                  <c:v>1222</c:v>
                </c:pt>
                <c:pt idx="17">
                  <c:v>1434</c:v>
                </c:pt>
                <c:pt idx="18">
                  <c:v>1369</c:v>
                </c:pt>
                <c:pt idx="19">
                  <c:v>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25-41CF-B31C-F1904A720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94744"/>
        <c:axId val="608095072"/>
      </c:lineChart>
      <c:catAx>
        <c:axId val="608094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8095072"/>
        <c:crosses val="autoZero"/>
        <c:auto val="1"/>
        <c:lblAlgn val="ctr"/>
        <c:lblOffset val="100"/>
        <c:noMultiLvlLbl val="0"/>
      </c:catAx>
      <c:valAx>
        <c:axId val="60809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8094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15555555555557E-2"/>
          <c:y val="2.7136752136752137E-2"/>
          <c:w val="0.86889555555555553"/>
          <c:h val="0.580746825396825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3.6'!$E$33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94960563915446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A9-4C77-A427-DBD7886E5B14}"/>
                </c:ext>
              </c:extLst>
            </c:dLbl>
            <c:dLbl>
              <c:idx val="1"/>
              <c:layout>
                <c:manualLayout>
                  <c:x val="0"/>
                  <c:y val="1.9899211278308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A9-4C77-A427-DBD7886E5B14}"/>
                </c:ext>
              </c:extLst>
            </c:dLbl>
            <c:dLbl>
              <c:idx val="2"/>
              <c:layout>
                <c:manualLayout>
                  <c:x val="0"/>
                  <c:y val="1.492440845873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A9-4C77-A427-DBD7886E5B14}"/>
                </c:ext>
              </c:extLst>
            </c:dLbl>
            <c:dLbl>
              <c:idx val="5"/>
              <c:layout>
                <c:manualLayout>
                  <c:x val="0"/>
                  <c:y val="1.492440845873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A9-4C77-A427-DBD7886E5B14}"/>
                </c:ext>
              </c:extLst>
            </c:dLbl>
            <c:dLbl>
              <c:idx val="6"/>
              <c:layout>
                <c:manualLayout>
                  <c:x val="0"/>
                  <c:y val="5.0793640636192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A9-4C77-A427-DBD7886E5B14}"/>
                </c:ext>
              </c:extLst>
            </c:dLbl>
            <c:dLbl>
              <c:idx val="8"/>
              <c:layout>
                <c:manualLayout>
                  <c:x val="0"/>
                  <c:y val="1.015872812723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A9-4C77-A427-DBD7886E5B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'Graf 3.6'!$B$34:$C$49</c:f>
              <c:multiLvlStrCache>
                <c:ptCount val="15"/>
                <c:lvl>
                  <c:pt idx="0">
                    <c:v>Strade urbane</c:v>
                  </c:pt>
                  <c:pt idx="1">
                    <c:v>Autostrade</c:v>
                  </c:pt>
                  <c:pt idx="2">
                    <c:v>Strade extraurbane</c:v>
                  </c:pt>
                  <c:pt idx="4">
                    <c:v>Strade urbane</c:v>
                  </c:pt>
                  <c:pt idx="5">
                    <c:v>Autostrade</c:v>
                  </c:pt>
                  <c:pt idx="6">
                    <c:v>Strade extraurbane</c:v>
                  </c:pt>
                  <c:pt idx="8">
                    <c:v>Strade urbane</c:v>
                  </c:pt>
                  <c:pt idx="9">
                    <c:v>Autostrade</c:v>
                  </c:pt>
                  <c:pt idx="10">
                    <c:v>Strade extraurbane</c:v>
                  </c:pt>
                  <c:pt idx="12">
                    <c:v>Strade urbane</c:v>
                  </c:pt>
                  <c:pt idx="13">
                    <c:v>Autostrade</c:v>
                  </c:pt>
                  <c:pt idx="14">
                    <c:v>Strade extraurbane</c:v>
                  </c:pt>
                </c:lvl>
                <c:lvl>
                  <c:pt idx="0">
                    <c:v>L'Aquila</c:v>
                  </c:pt>
                  <c:pt idx="4">
                    <c:v>Teramo</c:v>
                  </c:pt>
                  <c:pt idx="8">
                    <c:v>Pescara</c:v>
                  </c:pt>
                  <c:pt idx="12">
                    <c:v>Chieti</c:v>
                  </c:pt>
                </c:lvl>
              </c:multiLvlStrCache>
            </c:multiLvlStrRef>
          </c:cat>
          <c:val>
            <c:numRef>
              <c:f>'Graf 3.6'!$E$34:$E$49</c:f>
              <c:numCache>
                <c:formatCode>General</c:formatCode>
                <c:ptCount val="16"/>
                <c:pt idx="0">
                  <c:v>17</c:v>
                </c:pt>
                <c:pt idx="1">
                  <c:v>3</c:v>
                </c:pt>
                <c:pt idx="2">
                  <c:v>19</c:v>
                </c:pt>
                <c:pt idx="4">
                  <c:v>16</c:v>
                </c:pt>
                <c:pt idx="5">
                  <c:v>8</c:v>
                </c:pt>
                <c:pt idx="6">
                  <c:v>23</c:v>
                </c:pt>
                <c:pt idx="8">
                  <c:v>17</c:v>
                </c:pt>
                <c:pt idx="9">
                  <c:v>6</c:v>
                </c:pt>
                <c:pt idx="10">
                  <c:v>5</c:v>
                </c:pt>
                <c:pt idx="12">
                  <c:v>12</c:v>
                </c:pt>
                <c:pt idx="13">
                  <c:v>8</c:v>
                </c:pt>
                <c:pt idx="1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A9-4C77-A427-DBD7886E5B14}"/>
            </c:ext>
          </c:extLst>
        </c:ser>
        <c:ser>
          <c:idx val="2"/>
          <c:order val="1"/>
          <c:tx>
            <c:strRef>
              <c:f>'Graf 3.6'!$F$33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4351953022411355E-6"/>
                  <c:y val="2.500641436190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A9-4C77-A427-DBD7886E5B14}"/>
                </c:ext>
              </c:extLst>
            </c:dLbl>
            <c:dLbl>
              <c:idx val="1"/>
              <c:layout>
                <c:manualLayout>
                  <c:x val="0"/>
                  <c:y val="1.492440845873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A9-4C77-A427-DBD7886E5B14}"/>
                </c:ext>
              </c:extLst>
            </c:dLbl>
            <c:dLbl>
              <c:idx val="2"/>
              <c:layout>
                <c:manualLayout>
                  <c:x val="1.2513586745608919E-5"/>
                  <c:y val="3.0047417313488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A9-4C77-A427-DBD7886E5B14}"/>
                </c:ext>
              </c:extLst>
            </c:dLbl>
            <c:dLbl>
              <c:idx val="4"/>
              <c:layout>
                <c:manualLayout>
                  <c:x val="4.0358693252072111E-3"/>
                  <c:y val="2.5204623041171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EA9-4C77-A427-DBD7886E5B14}"/>
                </c:ext>
              </c:extLst>
            </c:dLbl>
            <c:dLbl>
              <c:idx val="5"/>
              <c:layout>
                <c:manualLayout>
                  <c:x val="-8.9096129314122092E-6"/>
                  <c:y val="9.9495543157996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EA9-4C77-A427-DBD7886E5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'Graf 3.6'!$B$34:$C$49</c:f>
              <c:multiLvlStrCache>
                <c:ptCount val="15"/>
                <c:lvl>
                  <c:pt idx="0">
                    <c:v>Strade urbane</c:v>
                  </c:pt>
                  <c:pt idx="1">
                    <c:v>Autostrade</c:v>
                  </c:pt>
                  <c:pt idx="2">
                    <c:v>Strade extraurbane</c:v>
                  </c:pt>
                  <c:pt idx="4">
                    <c:v>Strade urbane</c:v>
                  </c:pt>
                  <c:pt idx="5">
                    <c:v>Autostrade</c:v>
                  </c:pt>
                  <c:pt idx="6">
                    <c:v>Strade extraurbane</c:v>
                  </c:pt>
                  <c:pt idx="8">
                    <c:v>Strade urbane</c:v>
                  </c:pt>
                  <c:pt idx="9">
                    <c:v>Autostrade</c:v>
                  </c:pt>
                  <c:pt idx="10">
                    <c:v>Strade extraurbane</c:v>
                  </c:pt>
                  <c:pt idx="12">
                    <c:v>Strade urbane</c:v>
                  </c:pt>
                  <c:pt idx="13">
                    <c:v>Autostrade</c:v>
                  </c:pt>
                  <c:pt idx="14">
                    <c:v>Strade extraurbane</c:v>
                  </c:pt>
                </c:lvl>
                <c:lvl>
                  <c:pt idx="0">
                    <c:v>L'Aquila</c:v>
                  </c:pt>
                  <c:pt idx="4">
                    <c:v>Teramo</c:v>
                  </c:pt>
                  <c:pt idx="8">
                    <c:v>Pescara</c:v>
                  </c:pt>
                  <c:pt idx="12">
                    <c:v>Chieti</c:v>
                  </c:pt>
                </c:lvl>
              </c:multiLvlStrCache>
            </c:multiLvlStrRef>
          </c:cat>
          <c:val>
            <c:numRef>
              <c:f>'Graf 3.6'!$F$34:$F$49</c:f>
              <c:numCache>
                <c:formatCode>General</c:formatCode>
                <c:ptCount val="16"/>
                <c:pt idx="0">
                  <c:v>5</c:v>
                </c:pt>
                <c:pt idx="1">
                  <c:v>2</c:v>
                </c:pt>
                <c:pt idx="2">
                  <c:v>9</c:v>
                </c:pt>
                <c:pt idx="4">
                  <c:v>7</c:v>
                </c:pt>
                <c:pt idx="5">
                  <c:v>2</c:v>
                </c:pt>
                <c:pt idx="6">
                  <c:v>11</c:v>
                </c:pt>
                <c:pt idx="8">
                  <c:v>10</c:v>
                </c:pt>
                <c:pt idx="9">
                  <c:v>2</c:v>
                </c:pt>
                <c:pt idx="10">
                  <c:v>7</c:v>
                </c:pt>
                <c:pt idx="12">
                  <c:v>10</c:v>
                </c:pt>
                <c:pt idx="13">
                  <c:v>3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EA9-4C77-A427-DBD7886E5B14}"/>
            </c:ext>
          </c:extLst>
        </c:ser>
        <c:ser>
          <c:idx val="3"/>
          <c:order val="2"/>
          <c:tx>
            <c:strRef>
              <c:f>'Graf 3.6'!$G$33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1.0081913563071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EA9-4C77-A427-DBD7886E5B14}"/>
                </c:ext>
              </c:extLst>
            </c:dLbl>
            <c:dLbl>
              <c:idx val="4"/>
              <c:layout>
                <c:manualLayout>
                  <c:x val="-3.6880334891122234E-17"/>
                  <c:y val="1.492440845873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EA9-4C77-A427-DBD7886E5B14}"/>
                </c:ext>
              </c:extLst>
            </c:dLbl>
            <c:dLbl>
              <c:idx val="8"/>
              <c:layout>
                <c:manualLayout>
                  <c:x val="0"/>
                  <c:y val="1.5238092190857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EA9-4C77-A427-DBD7886E5B14}"/>
                </c:ext>
              </c:extLst>
            </c:dLbl>
            <c:dLbl>
              <c:idx val="9"/>
              <c:layout>
                <c:manualLayout>
                  <c:x val="0"/>
                  <c:y val="1.5238092190857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EA9-4C77-A427-DBD7886E5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030A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'Graf 3.6'!$B$34:$C$49</c:f>
              <c:multiLvlStrCache>
                <c:ptCount val="15"/>
                <c:lvl>
                  <c:pt idx="0">
                    <c:v>Strade urbane</c:v>
                  </c:pt>
                  <c:pt idx="1">
                    <c:v>Autostrade</c:v>
                  </c:pt>
                  <c:pt idx="2">
                    <c:v>Strade extraurbane</c:v>
                  </c:pt>
                  <c:pt idx="4">
                    <c:v>Strade urbane</c:v>
                  </c:pt>
                  <c:pt idx="5">
                    <c:v>Autostrade</c:v>
                  </c:pt>
                  <c:pt idx="6">
                    <c:v>Strade extraurbane</c:v>
                  </c:pt>
                  <c:pt idx="8">
                    <c:v>Strade urbane</c:v>
                  </c:pt>
                  <c:pt idx="9">
                    <c:v>Autostrade</c:v>
                  </c:pt>
                  <c:pt idx="10">
                    <c:v>Strade extraurbane</c:v>
                  </c:pt>
                  <c:pt idx="12">
                    <c:v>Strade urbane</c:v>
                  </c:pt>
                  <c:pt idx="13">
                    <c:v>Autostrade</c:v>
                  </c:pt>
                  <c:pt idx="14">
                    <c:v>Strade extraurbane</c:v>
                  </c:pt>
                </c:lvl>
                <c:lvl>
                  <c:pt idx="0">
                    <c:v>L'Aquila</c:v>
                  </c:pt>
                  <c:pt idx="4">
                    <c:v>Teramo</c:v>
                  </c:pt>
                  <c:pt idx="8">
                    <c:v>Pescara</c:v>
                  </c:pt>
                  <c:pt idx="12">
                    <c:v>Chieti</c:v>
                  </c:pt>
                </c:lvl>
              </c:multiLvlStrCache>
            </c:multiLvlStrRef>
          </c:cat>
          <c:val>
            <c:numRef>
              <c:f>'Graf 3.6'!$G$34:$G$49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4">
                  <c:v>8</c:v>
                </c:pt>
                <c:pt idx="5">
                  <c:v>1</c:v>
                </c:pt>
                <c:pt idx="6">
                  <c:v>9</c:v>
                </c:pt>
                <c:pt idx="8">
                  <c:v>10</c:v>
                </c:pt>
                <c:pt idx="9">
                  <c:v>1</c:v>
                </c:pt>
                <c:pt idx="10">
                  <c:v>2</c:v>
                </c:pt>
                <c:pt idx="12">
                  <c:v>12</c:v>
                </c:pt>
                <c:pt idx="13">
                  <c:v>2</c:v>
                </c:pt>
                <c:pt idx="1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EA9-4C77-A427-DBD7886E5B14}"/>
            </c:ext>
          </c:extLst>
        </c:ser>
        <c:ser>
          <c:idx val="4"/>
          <c:order val="3"/>
          <c:tx>
            <c:strRef>
              <c:f>'Graf 3.6'!$H$33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11677869230801E-3"/>
                  <c:y val="1.492440845873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EA9-4C77-A427-DBD7886E5B14}"/>
                </c:ext>
              </c:extLst>
            </c:dLbl>
            <c:dLbl>
              <c:idx val="1"/>
              <c:layout>
                <c:manualLayout>
                  <c:x val="0"/>
                  <c:y val="1.492440845873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EA9-4C77-A427-DBD7886E5B14}"/>
                </c:ext>
              </c:extLst>
            </c:dLbl>
            <c:dLbl>
              <c:idx val="2"/>
              <c:layout>
                <c:manualLayout>
                  <c:x val="4.0233557384616019E-3"/>
                  <c:y val="2.4874014097886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EA9-4C77-A427-DBD7886E5B14}"/>
                </c:ext>
              </c:extLst>
            </c:dLbl>
            <c:dLbl>
              <c:idx val="4"/>
              <c:layout>
                <c:manualLayout>
                  <c:x val="0"/>
                  <c:y val="1.492440845873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EA9-4C77-A427-DBD7886E5B14}"/>
                </c:ext>
              </c:extLst>
            </c:dLbl>
            <c:dLbl>
              <c:idx val="5"/>
              <c:layout>
                <c:manualLayout>
                  <c:x val="0"/>
                  <c:y val="1.015872812723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EA9-4C77-A427-DBD7886E5B14}"/>
                </c:ext>
              </c:extLst>
            </c:dLbl>
            <c:dLbl>
              <c:idx val="8"/>
              <c:layout>
                <c:manualLayout>
                  <c:x val="7.408681834026946E-17"/>
                  <c:y val="2.0317456254476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EA9-4C77-A427-DBD7886E5B14}"/>
                </c:ext>
              </c:extLst>
            </c:dLbl>
            <c:dLbl>
              <c:idx val="9"/>
              <c:layout>
                <c:manualLayout>
                  <c:x val="2.0205729326595546E-3"/>
                  <c:y val="1.5238092190857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EA9-4C77-A427-DBD7886E5B14}"/>
                </c:ext>
              </c:extLst>
            </c:dLbl>
            <c:dLbl>
              <c:idx val="14"/>
              <c:layout>
                <c:manualLayout>
                  <c:x val="2.0205729326595546E-3"/>
                  <c:y val="1.5238092190857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EA9-4C77-A427-DBD7886E5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'Graf 3.6'!$B$34:$C$49</c:f>
              <c:multiLvlStrCache>
                <c:ptCount val="15"/>
                <c:lvl>
                  <c:pt idx="0">
                    <c:v>Strade urbane</c:v>
                  </c:pt>
                  <c:pt idx="1">
                    <c:v>Autostrade</c:v>
                  </c:pt>
                  <c:pt idx="2">
                    <c:v>Strade extraurbane</c:v>
                  </c:pt>
                  <c:pt idx="4">
                    <c:v>Strade urbane</c:v>
                  </c:pt>
                  <c:pt idx="5">
                    <c:v>Autostrade</c:v>
                  </c:pt>
                  <c:pt idx="6">
                    <c:v>Strade extraurbane</c:v>
                  </c:pt>
                  <c:pt idx="8">
                    <c:v>Strade urbane</c:v>
                  </c:pt>
                  <c:pt idx="9">
                    <c:v>Autostrade</c:v>
                  </c:pt>
                  <c:pt idx="10">
                    <c:v>Strade extraurbane</c:v>
                  </c:pt>
                  <c:pt idx="12">
                    <c:v>Strade urbane</c:v>
                  </c:pt>
                  <c:pt idx="13">
                    <c:v>Autostrade</c:v>
                  </c:pt>
                  <c:pt idx="14">
                    <c:v>Strade extraurbane</c:v>
                  </c:pt>
                </c:lvl>
                <c:lvl>
                  <c:pt idx="0">
                    <c:v>L'Aquila</c:v>
                  </c:pt>
                  <c:pt idx="4">
                    <c:v>Teramo</c:v>
                  </c:pt>
                  <c:pt idx="8">
                    <c:v>Pescara</c:v>
                  </c:pt>
                  <c:pt idx="12">
                    <c:v>Chieti</c:v>
                  </c:pt>
                </c:lvl>
              </c:multiLvlStrCache>
            </c:multiLvlStrRef>
          </c:cat>
          <c:val>
            <c:numRef>
              <c:f>'Graf 3.6'!$H$34:$H$49</c:f>
              <c:numCache>
                <c:formatCode>General</c:formatCode>
                <c:ptCount val="16"/>
                <c:pt idx="0">
                  <c:v>6</c:v>
                </c:pt>
                <c:pt idx="1">
                  <c:v>1</c:v>
                </c:pt>
                <c:pt idx="2">
                  <c:v>14</c:v>
                </c:pt>
                <c:pt idx="4">
                  <c:v>8</c:v>
                </c:pt>
                <c:pt idx="5">
                  <c:v>1</c:v>
                </c:pt>
                <c:pt idx="6">
                  <c:v>8</c:v>
                </c:pt>
                <c:pt idx="8">
                  <c:v>6</c:v>
                </c:pt>
                <c:pt idx="9">
                  <c:v>1</c:v>
                </c:pt>
                <c:pt idx="10">
                  <c:v>5</c:v>
                </c:pt>
                <c:pt idx="12">
                  <c:v>11</c:v>
                </c:pt>
                <c:pt idx="13">
                  <c:v>2</c:v>
                </c:pt>
                <c:pt idx="1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EA9-4C77-A427-DBD7886E5B14}"/>
            </c:ext>
          </c:extLst>
        </c:ser>
        <c:ser>
          <c:idx val="5"/>
          <c:order val="4"/>
          <c:tx>
            <c:strRef>
              <c:f>'Graf 3.6'!$I$33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9489159960426085E-3"/>
                  <c:y val="4.9374441378735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EA9-4C77-A427-DBD7886E5B14}"/>
                </c:ext>
              </c:extLst>
            </c:dLbl>
            <c:dLbl>
              <c:idx val="2"/>
              <c:layout>
                <c:manualLayout>
                  <c:x val="5.8467479881278792E-3"/>
                  <c:y val="2.4687220689368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EA9-4C77-A427-DBD7886E5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'Graf 3.6'!$I$34:$I$49</c:f>
              <c:numCache>
                <c:formatCode>General</c:formatCode>
                <c:ptCount val="16"/>
                <c:pt idx="0">
                  <c:v>5</c:v>
                </c:pt>
                <c:pt idx="1">
                  <c:v>0</c:v>
                </c:pt>
                <c:pt idx="2">
                  <c:v>12</c:v>
                </c:pt>
                <c:pt idx="4">
                  <c:v>5</c:v>
                </c:pt>
                <c:pt idx="5">
                  <c:v>1</c:v>
                </c:pt>
                <c:pt idx="6">
                  <c:v>8</c:v>
                </c:pt>
                <c:pt idx="8">
                  <c:v>5</c:v>
                </c:pt>
                <c:pt idx="9">
                  <c:v>1</c:v>
                </c:pt>
                <c:pt idx="10">
                  <c:v>5</c:v>
                </c:pt>
                <c:pt idx="12">
                  <c:v>5</c:v>
                </c:pt>
                <c:pt idx="13">
                  <c:v>0</c:v>
                </c:pt>
                <c:pt idx="1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3EA9-4C77-A427-DBD7886E5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377216"/>
        <c:axId val="280384256"/>
      </c:barChart>
      <c:catAx>
        <c:axId val="28037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/>
            </a:pPr>
            <a:endParaRPr lang="it-IT"/>
          </a:p>
        </c:txPr>
        <c:crossAx val="280384256"/>
        <c:crosses val="autoZero"/>
        <c:auto val="1"/>
        <c:lblAlgn val="ctr"/>
        <c:lblOffset val="100"/>
        <c:noMultiLvlLbl val="0"/>
      </c:catAx>
      <c:valAx>
        <c:axId val="280384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80377216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93345873015873015"/>
          <c:y val="4.77136752136752E-2"/>
          <c:w val="6.2182522702044642E-2"/>
          <c:h val="0.4203250809702744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039506172839505E-2"/>
          <c:y val="8.6983730158730177E-2"/>
          <c:w val="0.66216049382716047"/>
          <c:h val="0.8513492063492063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rgbClr val="00B0F0"/>
              </a:solidFill>
              <a:ln w="12700">
                <a:solidFill>
                  <a:srgbClr val="00B0F0">
                    <a:alpha val="85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EE5-404B-A324-39FE0FCAB1AA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EE5-404B-A324-39FE0FCAB1AA}"/>
              </c:ext>
            </c:extLst>
          </c:dPt>
          <c:dPt>
            <c:idx val="2"/>
            <c:bubble3D val="0"/>
            <c:spPr>
              <a:solidFill>
                <a:schemeClr val="accent3">
                  <a:lumMod val="50000"/>
                </a:schemeClr>
              </a:solidFill>
              <a:ln w="12700"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EE5-404B-A324-39FE0FCAB1AA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EE5-404B-A324-39FE0FCAB1AA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EE5-404B-A324-39FE0FCAB1AA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E5-404B-A324-39FE0FCAB1AA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12700">
                <a:solidFill>
                  <a:srgbClr val="92D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E5-404B-A324-39FE0FCAB1AA}"/>
              </c:ext>
            </c:extLst>
          </c:dPt>
          <c:dLbls>
            <c:dLbl>
              <c:idx val="0"/>
              <c:layout>
                <c:manualLayout>
                  <c:x val="-0.18641697530864199"/>
                  <c:y val="5.89369047619047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E5-404B-A324-39FE0FCAB1AA}"/>
                </c:ext>
              </c:extLst>
            </c:dLbl>
            <c:dLbl>
              <c:idx val="1"/>
              <c:layout>
                <c:manualLayout>
                  <c:x val="-1.9729938271604939E-2"/>
                  <c:y val="-2.756325649668498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E5-404B-A324-39FE0FCAB1A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E5-404B-A324-39FE0FCAB1AA}"/>
                </c:ext>
              </c:extLst>
            </c:dLbl>
            <c:dLbl>
              <c:idx val="3"/>
              <c:layout>
                <c:manualLayout>
                  <c:x val="0.13290895061728394"/>
                  <c:y val="-0.15784365079365079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E5-404B-A324-39FE0FCAB1AA}"/>
                </c:ext>
              </c:extLst>
            </c:dLbl>
            <c:dLbl>
              <c:idx val="5"/>
              <c:layout>
                <c:manualLayout>
                  <c:x val="-4.4123765432098727E-2"/>
                  <c:y val="-3.751904761904761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E5-404B-A324-39FE0FCAB1AA}"/>
                </c:ext>
              </c:extLst>
            </c:dLbl>
            <c:dLbl>
              <c:idx val="6"/>
              <c:layout>
                <c:manualLayout>
                  <c:x val="1.9077156451659954E-2"/>
                  <c:y val="9.211915707156981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E5-404B-A324-39FE0FCAB1A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 2.10 Graf 2.13 3.17'!$B$35:$H$35</c:f>
              <c:strCache>
                <c:ptCount val="7"/>
                <c:pt idx="0">
                  <c:v>incrocio</c:v>
                </c:pt>
                <c:pt idx="1">
                  <c:v>rotatoria</c:v>
                </c:pt>
                <c:pt idx="2">
                  <c:v>passaggio a livello</c:v>
                </c:pt>
                <c:pt idx="3">
                  <c:v>rettilineo </c:v>
                </c:pt>
                <c:pt idx="4">
                  <c:v>curva</c:v>
                </c:pt>
                <c:pt idx="5">
                  <c:v>dosso - pendenza - strettoia</c:v>
                </c:pt>
                <c:pt idx="6">
                  <c:v>galleria</c:v>
                </c:pt>
              </c:strCache>
            </c:strRef>
          </c:cat>
          <c:val>
            <c:numRef>
              <c:f>'Tab 2.10 Graf 2.13 3.17'!$B$18:$H$18</c:f>
              <c:numCache>
                <c:formatCode>#,##0</c:formatCode>
                <c:ptCount val="7"/>
                <c:pt idx="0">
                  <c:v>673</c:v>
                </c:pt>
                <c:pt idx="1">
                  <c:v>74</c:v>
                </c:pt>
                <c:pt idx="2">
                  <c:v>0</c:v>
                </c:pt>
                <c:pt idx="3">
                  <c:v>1085</c:v>
                </c:pt>
                <c:pt idx="4">
                  <c:v>328</c:v>
                </c:pt>
                <c:pt idx="5">
                  <c:v>41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EE5-404B-A324-39FE0FCAB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"/>
      </c:pieChart>
    </c:plotArea>
    <c:legend>
      <c:legendPos val="r"/>
      <c:layout>
        <c:manualLayout>
          <c:xMode val="edge"/>
          <c:yMode val="edge"/>
          <c:x val="0.67340185185185186"/>
          <c:y val="0.28726190476190477"/>
          <c:w val="0.31987870370370369"/>
          <c:h val="0.71064484126984129"/>
        </c:manualLayout>
      </c:layout>
      <c:overlay val="0"/>
      <c:txPr>
        <a:bodyPr/>
        <a:lstStyle/>
        <a:p>
          <a:pPr rtl="0">
            <a:defRPr sz="800">
              <a:latin typeface="+mn-lt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61746031746037E-2"/>
          <c:y val="5.2222962962962964E-2"/>
          <c:w val="0.90726873015873011"/>
          <c:h val="0.89555407407407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2.10 Graf 2.13 3.17'!$A$36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37ACD1"/>
            </a:solidFill>
          </c:spPr>
          <c:invertIfNegative val="0"/>
          <c:dLbls>
            <c:dLbl>
              <c:idx val="0"/>
              <c:layout>
                <c:manualLayout>
                  <c:x val="-1.352290385939417E-2"/>
                  <c:y val="9.8467418840263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C1-4A45-A077-425478E0EDC6}"/>
                </c:ext>
              </c:extLst>
            </c:dLbl>
            <c:dLbl>
              <c:idx val="1"/>
              <c:layout>
                <c:manualLayout>
                  <c:x val="-8.1137423156365258E-3"/>
                  <c:y val="1.4769531348427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C1-4A45-A077-425478E0EDC6}"/>
                </c:ext>
              </c:extLst>
            </c:dLbl>
            <c:dLbl>
              <c:idx val="3"/>
              <c:layout>
                <c:manualLayout>
                  <c:x val="-2.7045807718788341E-3"/>
                  <c:y val="9.02572044703493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C1-4A45-A077-425478E0EDC6}"/>
                </c:ext>
              </c:extLst>
            </c:dLbl>
            <c:dLbl>
              <c:idx val="4"/>
              <c:layout>
                <c:manualLayout>
                  <c:x val="-5.4091615437576682E-3"/>
                  <c:y val="9.8463542322848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C1-4A45-A077-425478E0EDC6}"/>
                </c:ext>
              </c:extLst>
            </c:dLbl>
            <c:dLbl>
              <c:idx val="6"/>
              <c:layout>
                <c:manualLayout>
                  <c:x val="0"/>
                  <c:y val="9.8463542322848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C1-4A45-A077-425478E0EDC6}"/>
                </c:ext>
              </c:extLst>
            </c:dLbl>
            <c:dLbl>
              <c:idx val="7"/>
              <c:layout>
                <c:manualLayout>
                  <c:x val="-2.7045807718788341E-3"/>
                  <c:y val="4.9231771161424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C1-4A45-A077-425478E0ED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tx2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2.10 Graf 2.13 3.17'!$B$35:$I$35</c:f>
              <c:strCache>
                <c:ptCount val="8"/>
                <c:pt idx="0">
                  <c:v>incrocio</c:v>
                </c:pt>
                <c:pt idx="1">
                  <c:v>rotatoria</c:v>
                </c:pt>
                <c:pt idx="2">
                  <c:v>passaggio a livello</c:v>
                </c:pt>
                <c:pt idx="3">
                  <c:v>rettilineo </c:v>
                </c:pt>
                <c:pt idx="4">
                  <c:v>curva</c:v>
                </c:pt>
                <c:pt idx="5">
                  <c:v>dosso - pendenza - strettoia</c:v>
                </c:pt>
                <c:pt idx="6">
                  <c:v>galleria</c:v>
                </c:pt>
                <c:pt idx="7">
                  <c:v>totale</c:v>
                </c:pt>
              </c:strCache>
            </c:strRef>
          </c:cat>
          <c:val>
            <c:numRef>
              <c:f>'Tab 2.10 Graf 2.13 3.17'!$B$36:$I$36</c:f>
              <c:numCache>
                <c:formatCode>0.0</c:formatCode>
                <c:ptCount val="8"/>
                <c:pt idx="0">
                  <c:v>-52.546425063024458</c:v>
                </c:pt>
                <c:pt idx="1">
                  <c:v>-41.332895600787914</c:v>
                </c:pt>
                <c:pt idx="2">
                  <c:v>-87.288135593220346</c:v>
                </c:pt>
                <c:pt idx="3">
                  <c:v>-36.563896236690603</c:v>
                </c:pt>
                <c:pt idx="4">
                  <c:v>-30.367485008456768</c:v>
                </c:pt>
                <c:pt idx="5">
                  <c:v>-9.2690677966101696</c:v>
                </c:pt>
                <c:pt idx="6">
                  <c:v>-12.548262548262548</c:v>
                </c:pt>
                <c:pt idx="7">
                  <c:v>-42.472694735408822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C1-4A45-A077-425478E0EDC6}"/>
            </c:ext>
          </c:extLst>
        </c:ser>
        <c:ser>
          <c:idx val="1"/>
          <c:order val="1"/>
          <c:tx>
            <c:strRef>
              <c:f>'Tab 2.10 Graf 2.13 3.17'!$A$49</c:f>
              <c:strCache>
                <c:ptCount val="1"/>
                <c:pt idx="0">
                  <c:v>  Abruzzo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C1-4A45-A077-425478E0EDC6}"/>
                </c:ext>
              </c:extLst>
            </c:dLbl>
            <c:dLbl>
              <c:idx val="3"/>
              <c:layout>
                <c:manualLayout>
                  <c:x val="0"/>
                  <c:y val="1.9693096116311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C1-4A45-A077-425478E0EDC6}"/>
                </c:ext>
              </c:extLst>
            </c:dLbl>
            <c:dLbl>
              <c:idx val="4"/>
              <c:layout>
                <c:manualLayout>
                  <c:x val="8.1137423156364026E-3"/>
                  <c:y val="-1.4769143696685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C1-4A45-A077-425478E0EDC6}"/>
                </c:ext>
              </c:extLst>
            </c:dLbl>
            <c:dLbl>
              <c:idx val="5"/>
              <c:layout>
                <c:manualLayout>
                  <c:x val="2.7045807718787348E-3"/>
                  <c:y val="9.8463542322848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C1-4A45-A077-425478E0EDC6}"/>
                </c:ext>
              </c:extLst>
            </c:dLbl>
            <c:dLbl>
              <c:idx val="6"/>
              <c:layout>
                <c:manualLayout>
                  <c:x val="-2.7045807718787348E-3"/>
                  <c:y val="9.8463542322848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C1-4A45-A077-425478E0EDC6}"/>
                </c:ext>
              </c:extLst>
            </c:dLbl>
            <c:dLbl>
              <c:idx val="7"/>
              <c:layout>
                <c:manualLayout>
                  <c:x val="8.1137423156365015E-3"/>
                  <c:y val="-9.8455789288019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C1-4A45-A077-425478E0ED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 2.10 Graf 2.13 3.17'!$B$35:$I$35</c:f>
              <c:strCache>
                <c:ptCount val="8"/>
                <c:pt idx="0">
                  <c:v>incrocio</c:v>
                </c:pt>
                <c:pt idx="1">
                  <c:v>rotatoria</c:v>
                </c:pt>
                <c:pt idx="2">
                  <c:v>passaggio a livello</c:v>
                </c:pt>
                <c:pt idx="3">
                  <c:v>rettilineo </c:v>
                </c:pt>
                <c:pt idx="4">
                  <c:v>curva</c:v>
                </c:pt>
                <c:pt idx="5">
                  <c:v>dosso - pendenza - strettoia</c:v>
                </c:pt>
                <c:pt idx="6">
                  <c:v>galleria</c:v>
                </c:pt>
                <c:pt idx="7">
                  <c:v>totale</c:v>
                </c:pt>
              </c:strCache>
            </c:strRef>
          </c:cat>
          <c:val>
            <c:numRef>
              <c:f>'Tab 2.10 Graf 2.13 3.17'!$B$49:$I$49</c:f>
              <c:numCache>
                <c:formatCode>0.0</c:formatCode>
                <c:ptCount val="8"/>
                <c:pt idx="0">
                  <c:v>-61.869688385269114</c:v>
                </c:pt>
                <c:pt idx="1">
                  <c:v>-58.192090395480221</c:v>
                </c:pt>
                <c:pt idx="2">
                  <c:v>0</c:v>
                </c:pt>
                <c:pt idx="3">
                  <c:v>-31.502525252525253</c:v>
                </c:pt>
                <c:pt idx="4">
                  <c:v>-31.380753138075313</c:v>
                </c:pt>
                <c:pt idx="5">
                  <c:v>13.888888888888889</c:v>
                </c:pt>
                <c:pt idx="6">
                  <c:v>-75</c:v>
                </c:pt>
                <c:pt idx="7">
                  <c:v>-45.662888122227699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C1-4A45-A077-425478E0E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11968"/>
        <c:axId val="233813504"/>
      </c:barChart>
      <c:catAx>
        <c:axId val="23381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t-IT"/>
          </a:p>
        </c:txPr>
        <c:crossAx val="233813504"/>
        <c:crosses val="autoZero"/>
        <c:auto val="1"/>
        <c:lblAlgn val="ctr"/>
        <c:lblOffset val="100"/>
        <c:noMultiLvlLbl val="0"/>
      </c:catAx>
      <c:valAx>
        <c:axId val="233813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33811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28186587110822"/>
          <c:y val="2.2619866764096472E-2"/>
          <c:w val="0.26091836419753084"/>
          <c:h val="6.20501443001443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039506172839505E-2"/>
          <c:y val="8.6983730158730177E-2"/>
          <c:w val="0.66216049382716047"/>
          <c:h val="0.851349206349206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4D-474E-9D69-AE13A1A6F1F6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270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4D-474E-9D69-AE13A1A6F1F6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4D-474E-9D69-AE13A1A6F1F6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4D-474E-9D69-AE13A1A6F1F6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270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E4D-474E-9D69-AE13A1A6F1F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E4D-474E-9D69-AE13A1A6F1F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E4D-474E-9D69-AE13A1A6F1F6}"/>
              </c:ext>
            </c:extLst>
          </c:dPt>
          <c:dLbls>
            <c:dLbl>
              <c:idx val="0"/>
              <c:layout>
                <c:manualLayout>
                  <c:x val="-0.26917148839303817"/>
                  <c:y val="-2.085535682141748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77190281132823"/>
                      <c:h val="0.154648251485051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E4D-474E-9D69-AE13A1A6F1F6}"/>
                </c:ext>
              </c:extLst>
            </c:dLbl>
            <c:dLbl>
              <c:idx val="1"/>
              <c:layout>
                <c:manualLayout>
                  <c:x val="-8.2543209838333534E-2"/>
                  <c:y val="-0.103912680619875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07495585779789"/>
                      <c:h val="0.141421476378274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E4D-474E-9D69-AE13A1A6F1F6}"/>
                </c:ext>
              </c:extLst>
            </c:dLbl>
            <c:dLbl>
              <c:idx val="2"/>
              <c:layout>
                <c:manualLayout>
                  <c:x val="6.4855533907865429E-2"/>
                  <c:y val="-0.1141290562764896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77190281132823"/>
                      <c:h val="0.149452617454057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E4D-474E-9D69-AE13A1A6F1F6}"/>
                </c:ext>
              </c:extLst>
            </c:dLbl>
            <c:dLbl>
              <c:idx val="3"/>
              <c:layout>
                <c:manualLayout>
                  <c:x val="2.3583928988698669E-2"/>
                  <c:y val="0.135086484805838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62524392338677"/>
                      <c:h val="0.14425698342306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E4D-474E-9D69-AE13A1A6F1F6}"/>
                </c:ext>
              </c:extLst>
            </c:dLbl>
            <c:dLbl>
              <c:idx val="4"/>
              <c:layout>
                <c:manualLayout>
                  <c:x val="-2.3507561728395063E-2"/>
                  <c:y val="6.4946428571428568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686697915683362E-2"/>
                      <c:h val="0.12347444729908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E4D-474E-9D69-AE13A1A6F1F6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3.18'!$B$22:$F$22</c:f>
              <c:strCache>
                <c:ptCount val="5"/>
                <c:pt idx="0">
                  <c:v>incrocio</c:v>
                </c:pt>
                <c:pt idx="1">
                  <c:v>rotatoria</c:v>
                </c:pt>
                <c:pt idx="2">
                  <c:v>rettilineo </c:v>
                </c:pt>
                <c:pt idx="3">
                  <c:v>curva</c:v>
                </c:pt>
                <c:pt idx="4">
                  <c:v>dosso - pendenza - strettoia</c:v>
                </c:pt>
              </c:strCache>
            </c:strRef>
          </c:cat>
          <c:val>
            <c:numRef>
              <c:f>'Graf 3.18'!$B$23:$F$23</c:f>
              <c:numCache>
                <c:formatCode>#,##0</c:formatCode>
                <c:ptCount val="5"/>
                <c:pt idx="0">
                  <c:v>573</c:v>
                </c:pt>
                <c:pt idx="1">
                  <c:v>58</c:v>
                </c:pt>
                <c:pt idx="2">
                  <c:v>681</c:v>
                </c:pt>
                <c:pt idx="3">
                  <c:v>123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E4D-474E-9D69-AE13A1A6F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106297208170132"/>
          <c:y val="0.37249087301587303"/>
          <c:w val="0.28180319928443981"/>
          <c:h val="0.567394047619047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039506172839505E-2"/>
          <c:y val="8.6983730158730177E-2"/>
          <c:w val="0.66216049382716047"/>
          <c:h val="0.8513492063492063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</c:spPr>
          <c:explosion val="8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729-490E-AC28-70CDF9C6E402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729-490E-AC28-70CDF9C6E402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2700">
                <a:solidFill>
                  <a:srgbClr val="92D050">
                    <a:alpha val="94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729-490E-AC28-70CDF9C6E402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729-490E-AC28-70CDF9C6E40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C729-490E-AC28-70CDF9C6E40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9-C729-490E-AC28-70CDF9C6E402}"/>
              </c:ext>
            </c:extLst>
          </c:dPt>
          <c:dLbls>
            <c:dLbl>
              <c:idx val="0"/>
              <c:layout>
                <c:manualLayout>
                  <c:x val="-0.23345401234567897"/>
                  <c:y val="-0.24344404761904762"/>
                </c:manualLayout>
              </c:layout>
              <c:tx>
                <c:rich>
                  <a:bodyPr/>
                  <a:lstStyle/>
                  <a:p>
                    <a:fld id="{491DED1A-8566-4269-B5D7-DB0D09B8A84B}" type="VALUE">
                      <a:rPr lang="en-US"/>
                      <a:pPr/>
                      <a:t>[VALORE]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9F2D545A-B322-4B7B-B2B2-9E26E19A3683}" type="PERCENTAGE">
                      <a:rPr lang="en-US" baseline="0"/>
                      <a:pPr/>
                      <a:t>[PERCENTUALE]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729-490E-AC28-70CDF9C6E402}"/>
                </c:ext>
              </c:extLst>
            </c:dLbl>
            <c:dLbl>
              <c:idx val="1"/>
              <c:layout>
                <c:manualLayout>
                  <c:x val="0.11367283950617284"/>
                  <c:y val="0.13842103174603174"/>
                </c:manualLayout>
              </c:layout>
              <c:tx>
                <c:rich>
                  <a:bodyPr/>
                  <a:lstStyle/>
                  <a:p>
                    <a:fld id="{B108CC19-0801-4103-A13D-3BDDCF3970DF}" type="VALUE">
                      <a:rPr lang="en-US"/>
                      <a:pPr/>
                      <a:t>[VALORE]</a:t>
                    </a:fld>
                    <a:r>
                      <a:rPr lang="en-US" baseline="0"/>
                      <a:t> </a:t>
                    </a:r>
                  </a:p>
                  <a:p>
                    <a:fld id="{712972A3-E71E-4567-BC48-953E17C8A5B0}" type="PERCENTAGE">
                      <a:rPr lang="en-US" baseline="0"/>
                      <a:pPr/>
                      <a:t>[PERCENTUALE]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729-490E-AC28-70CDF9C6E402}"/>
                </c:ext>
              </c:extLst>
            </c:dLbl>
            <c:dLbl>
              <c:idx val="3"/>
              <c:layout>
                <c:manualLayout>
                  <c:x val="2.3155864197530792E-2"/>
                  <c:y val="6.473928571428570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29-490E-AC28-70CDF9C6E402}"/>
                </c:ext>
              </c:extLst>
            </c:dLbl>
            <c:dLbl>
              <c:idx val="5"/>
              <c:layout>
                <c:manualLayout>
                  <c:x val="-4.4123765432098727E-2"/>
                  <c:y val="-3.751904761904761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29-490E-AC28-70CDF9C6E402}"/>
                </c:ext>
              </c:extLst>
            </c:dLbl>
            <c:dLbl>
              <c:idx val="6"/>
              <c:layout>
                <c:manualLayout>
                  <c:x val="0.10919166666666667"/>
                  <c:y val="3.881388888888889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29-490E-AC28-70CDF9C6E40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3.19'!$B$20:$D$20</c:f>
              <c:strCache>
                <c:ptCount val="3"/>
                <c:pt idx="0">
                  <c:v>rettilineo </c:v>
                </c:pt>
                <c:pt idx="1">
                  <c:v>curva</c:v>
                </c:pt>
                <c:pt idx="2">
                  <c:v>galleria</c:v>
                </c:pt>
              </c:strCache>
            </c:strRef>
          </c:cat>
          <c:val>
            <c:numRef>
              <c:f>'Graf 3.19'!$B$21:$D$21</c:f>
              <c:numCache>
                <c:formatCode>General</c:formatCode>
                <c:ptCount val="3"/>
                <c:pt idx="0">
                  <c:v>105</c:v>
                </c:pt>
                <c:pt idx="1">
                  <c:v>31</c:v>
                </c:pt>
                <c:pt idx="2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729-490E-AC28-70CDF9C6E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"/>
      </c:pieChart>
    </c:plotArea>
    <c:legend>
      <c:legendPos val="r"/>
      <c:layout>
        <c:manualLayout>
          <c:xMode val="edge"/>
          <c:yMode val="edge"/>
          <c:x val="0.67340185185185186"/>
          <c:y val="0.48884920634920637"/>
          <c:w val="0.31987870370370369"/>
          <c:h val="0.43346230158730159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039506172839505E-2"/>
          <c:y val="5.6745634920634933E-2"/>
          <c:w val="0.66216049382716047"/>
          <c:h val="0.8513492063492063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765-44BA-A538-BC4D123553AA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765-44BA-A538-BC4D123553AA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765-44BA-A538-BC4D123553AA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765-44BA-A538-BC4D123553AA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2700">
                <a:solidFill>
                  <a:schemeClr val="accent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765-44BA-A538-BC4D123553AA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2700">
                <a:solidFill>
                  <a:srgbClr val="92D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765-44BA-A538-BC4D123553AA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D-2765-44BA-A538-BC4D123553AA}"/>
              </c:ext>
            </c:extLst>
          </c:dPt>
          <c:dLbls>
            <c:dLbl>
              <c:idx val="0"/>
              <c:layout>
                <c:manualLayout>
                  <c:x val="-0.15679012345679014"/>
                  <c:y val="0.202999706955803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074074074074074E-2"/>
                      <c:h val="0.188338617008995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765-44BA-A538-BC4D123553AA}"/>
                </c:ext>
              </c:extLst>
            </c:dLbl>
            <c:dLbl>
              <c:idx val="1"/>
              <c:layout>
                <c:manualLayout>
                  <c:x val="-3.5277777777777852E-2"/>
                  <c:y val="-2.06402571684826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77314814814815"/>
                      <c:h val="0.147738675617834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765-44BA-A538-BC4D123553AA}"/>
                </c:ext>
              </c:extLst>
            </c:dLbl>
            <c:dLbl>
              <c:idx val="2"/>
              <c:layout>
                <c:manualLayout>
                  <c:x val="-6.2716049382716091E-2"/>
                  <c:y val="-0.239878875065490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234567901234571E-2"/>
                      <c:h val="0.161271989414888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765-44BA-A538-BC4D123553A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2765-44BA-A538-BC4D123553AA}"/>
                </c:ext>
              </c:extLst>
            </c:dLbl>
            <c:dLbl>
              <c:idx val="4"/>
              <c:layout>
                <c:manualLayout>
                  <c:x val="-7.8395061728395062E-3"/>
                  <c:y val="3.3492063492063495E-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/>
                    </a:pPr>
                    <a:fld id="{A4E68324-7413-4383-81EE-8DF7C7973AB7}" type="VALUE">
                      <a:rPr lang="en-US"/>
                      <a:pPr>
                        <a:defRPr sz="800"/>
                      </a:pPr>
                      <a:t>[VALORE]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800"/>
                    </a:pPr>
                    <a:r>
                      <a:rPr lang="en-US" baseline="0"/>
                      <a:t> </a:t>
                    </a:r>
                    <a:fld id="{929F280A-6781-42F4-B47F-3DD48458E878}" type="PERCENTAGE">
                      <a:rPr lang="en-US" baseline="0"/>
                      <a:pPr>
                        <a:defRPr sz="800"/>
                      </a:pPr>
                      <a:t>[PERCENTUALE]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45216049382717"/>
                      <c:h val="0.137905555555555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765-44BA-A538-BC4D123553AA}"/>
                </c:ext>
              </c:extLst>
            </c:dLbl>
            <c:dLbl>
              <c:idx val="5"/>
              <c:layout>
                <c:manualLayout>
                  <c:x val="1.4857253086419789E-2"/>
                  <c:y val="5.0339285714285703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/>
                    </a:pPr>
                    <a:fld id="{05E6E7B7-F29F-497E-970A-9BA0D9A4BF9E}" type="VALUE">
                      <a:rPr lang="en-US"/>
                      <a:pPr>
                        <a:defRPr sz="800"/>
                      </a:pPr>
                      <a:t>[VALORE]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800"/>
                    </a:pPr>
                    <a:fld id="{44C14EEB-40D5-468A-A7E2-9F1B63949863}" type="PERCENTAGE">
                      <a:rPr lang="en-US" baseline="0"/>
                      <a:pPr>
                        <a:defRPr sz="800"/>
                      </a:pPr>
                      <a:t>[PERCENTUALE]</a:t>
                    </a:fld>
                    <a:endParaRPr lang="it-I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56975308641974"/>
                      <c:h val="0.1379734126984126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2765-44BA-A538-BC4D123553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3.20'!$B$19:$G$19</c:f>
              <c:strCache>
                <c:ptCount val="6"/>
                <c:pt idx="0">
                  <c:v>incrocio</c:v>
                </c:pt>
                <c:pt idx="1">
                  <c:v>rotatoria</c:v>
                </c:pt>
                <c:pt idx="2">
                  <c:v>rettilineo </c:v>
                </c:pt>
                <c:pt idx="3">
                  <c:v>curva</c:v>
                </c:pt>
                <c:pt idx="4">
                  <c:v>dosso - pendenza - strettoia</c:v>
                </c:pt>
                <c:pt idx="5">
                  <c:v>galleria</c:v>
                </c:pt>
              </c:strCache>
            </c:strRef>
          </c:cat>
          <c:val>
            <c:numRef>
              <c:f>'Graf 3.20'!$B$20:$G$20</c:f>
              <c:numCache>
                <c:formatCode>#,##0</c:formatCode>
                <c:ptCount val="6"/>
                <c:pt idx="0">
                  <c:v>100</c:v>
                </c:pt>
                <c:pt idx="1">
                  <c:v>16</c:v>
                </c:pt>
                <c:pt idx="2">
                  <c:v>299</c:v>
                </c:pt>
                <c:pt idx="3">
                  <c:v>174</c:v>
                </c:pt>
                <c:pt idx="4">
                  <c:v>14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765-44BA-A538-BC4D12355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340185185185186"/>
          <c:y val="0.37297280017049844"/>
          <c:w val="0.31987870370370369"/>
          <c:h val="0.62493397625454006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97619047619041E-2"/>
          <c:y val="2.7346440878889419E-2"/>
          <c:w val="0.9104013896997053"/>
          <c:h val="0.77801832680778549"/>
        </c:manualLayout>
      </c:layout>
      <c:lineChart>
        <c:grouping val="standard"/>
        <c:varyColors val="0"/>
        <c:ser>
          <c:idx val="0"/>
          <c:order val="0"/>
          <c:tx>
            <c:strRef>
              <c:f>'Graf  3.21'!$A$27</c:f>
              <c:strCache>
                <c:ptCount val="1"/>
                <c:pt idx="0">
                  <c:v>Incrocio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0072332730560579E-2"/>
                  <c:y val="-4.3418803418803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E8-4F71-AA9D-6209B1BE88FC}"/>
                </c:ext>
              </c:extLst>
            </c:dLbl>
            <c:dLbl>
              <c:idx val="1"/>
              <c:layout>
                <c:manualLayout>
                  <c:x val="-4.2483423749246532E-2"/>
                  <c:y val="-3.7991452991452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E8-4F71-AA9D-6209B1BE88FC}"/>
                </c:ext>
              </c:extLst>
            </c:dLbl>
            <c:dLbl>
              <c:idx val="2"/>
              <c:layout>
                <c:manualLayout>
                  <c:x val="-4.2483423749246491E-2"/>
                  <c:y val="6.5128205128205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E8-4F71-AA9D-6209B1BE88FC}"/>
                </c:ext>
              </c:extLst>
            </c:dLbl>
            <c:dLbl>
              <c:idx val="3"/>
              <c:layout>
                <c:manualLayout>
                  <c:x val="-4.4894514767932492E-2"/>
                  <c:y val="5.9700854700854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E8-4F71-AA9D-6209B1BE88FC}"/>
                </c:ext>
              </c:extLst>
            </c:dLbl>
            <c:dLbl>
              <c:idx val="4"/>
              <c:layout>
                <c:manualLayout>
                  <c:x val="-4.4894514767932492E-2"/>
                  <c:y val="4.3418803418803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E8-4F71-AA9D-6209B1BE88FC}"/>
                </c:ext>
              </c:extLst>
            </c:dLbl>
            <c:dLbl>
              <c:idx val="5"/>
              <c:layout>
                <c:manualLayout>
                  <c:x val="-4.2483423749246532E-2"/>
                  <c:y val="4.3418803418803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E8-4F71-AA9D-6209B1BE88FC}"/>
                </c:ext>
              </c:extLst>
            </c:dLbl>
            <c:dLbl>
              <c:idx val="6"/>
              <c:layout>
                <c:manualLayout>
                  <c:x val="-4.9716696805304397E-2"/>
                  <c:y val="4.3418803418803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E8-4F71-AA9D-6209B1BE88FC}"/>
                </c:ext>
              </c:extLst>
            </c:dLbl>
            <c:dLbl>
              <c:idx val="7"/>
              <c:layout>
                <c:manualLayout>
                  <c:x val="-4.9716696805304397E-2"/>
                  <c:y val="4.3418803418803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E8-4F71-AA9D-6209B1BE88FC}"/>
                </c:ext>
              </c:extLst>
            </c:dLbl>
            <c:dLbl>
              <c:idx val="8"/>
              <c:layout>
                <c:manualLayout>
                  <c:x val="-3.4664901102155921E-2"/>
                  <c:y val="-3.9206208781661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E8-4F71-AA9D-6209B1BE88FC}"/>
                </c:ext>
              </c:extLst>
            </c:dLbl>
            <c:dLbl>
              <c:idx val="9"/>
              <c:layout>
                <c:manualLayout>
                  <c:x val="-2.7037021410720005E-2"/>
                  <c:y val="-5.427352746731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E8-4F71-AA9D-6209B1BE88FC}"/>
                </c:ext>
              </c:extLst>
            </c:dLbl>
            <c:dLbl>
              <c:idx val="10"/>
              <c:layout>
                <c:manualLayout>
                  <c:x val="-1.5912597650761126E-2"/>
                  <c:y val="-3.2564116480391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6E8-4F71-AA9D-6209B1BE88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 3.21'!$B$26:$L$26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'Graf  3.21'!$B$27:$L$27</c:f>
              <c:numCache>
                <c:formatCode>#,##0</c:formatCode>
                <c:ptCount val="11"/>
                <c:pt idx="0">
                  <c:v>1776</c:v>
                </c:pt>
                <c:pt idx="1">
                  <c:v>1765</c:v>
                </c:pt>
                <c:pt idx="2">
                  <c:v>1480</c:v>
                </c:pt>
                <c:pt idx="3">
                  <c:v>1419</c:v>
                </c:pt>
                <c:pt idx="4">
                  <c:v>1300</c:v>
                </c:pt>
                <c:pt idx="5">
                  <c:v>1181</c:v>
                </c:pt>
                <c:pt idx="6">
                  <c:v>1088</c:v>
                </c:pt>
                <c:pt idx="7">
                  <c:v>1033</c:v>
                </c:pt>
                <c:pt idx="8">
                  <c:v>1035</c:v>
                </c:pt>
                <c:pt idx="9">
                  <c:v>969</c:v>
                </c:pt>
                <c:pt idx="10">
                  <c:v>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6E8-4F71-AA9D-6209B1BE88FC}"/>
            </c:ext>
          </c:extLst>
        </c:ser>
        <c:ser>
          <c:idx val="1"/>
          <c:order val="1"/>
          <c:tx>
            <c:strRef>
              <c:f>'Graf  3.21'!$A$28</c:f>
              <c:strCache>
                <c:ptCount val="1"/>
                <c:pt idx="0">
                  <c:v>Rotatoria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7926509186351707E-2"/>
                  <c:y val="-3.2564102564102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6E8-4F71-AA9D-6209B1BE88FC}"/>
                </c:ext>
              </c:extLst>
            </c:dLbl>
            <c:dLbl>
              <c:idx val="1"/>
              <c:layout>
                <c:manualLayout>
                  <c:x val="-3.2748691223723619E-2"/>
                  <c:y val="-3.256410256410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6E8-4F71-AA9D-6209B1BE88FC}"/>
                </c:ext>
              </c:extLst>
            </c:dLbl>
            <c:dLbl>
              <c:idx val="2"/>
              <c:layout>
                <c:manualLayout>
                  <c:x val="-3.5159782242409572E-2"/>
                  <c:y val="-3.256410256410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6E8-4F71-AA9D-6209B1BE88FC}"/>
                </c:ext>
              </c:extLst>
            </c:dLbl>
            <c:dLbl>
              <c:idx val="3"/>
              <c:layout>
                <c:manualLayout>
                  <c:x val="-3.5159782242409572E-2"/>
                  <c:y val="-3.7991452991452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6E8-4F71-AA9D-6209B1BE88FC}"/>
                </c:ext>
              </c:extLst>
            </c:dLbl>
            <c:dLbl>
              <c:idx val="4"/>
              <c:layout>
                <c:manualLayout>
                  <c:x val="-3.5159782242409572E-2"/>
                  <c:y val="-3.256410256410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6E8-4F71-AA9D-6209B1BE88FC}"/>
                </c:ext>
              </c:extLst>
            </c:dLbl>
            <c:dLbl>
              <c:idx val="5"/>
              <c:layout>
                <c:manualLayout>
                  <c:x val="-3.5159782242409662E-2"/>
                  <c:y val="-2.7136752136752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6E8-4F71-AA9D-6209B1BE88FC}"/>
                </c:ext>
              </c:extLst>
            </c:dLbl>
            <c:dLbl>
              <c:idx val="6"/>
              <c:layout>
                <c:manualLayout>
                  <c:x val="-3.5159782242409482E-2"/>
                  <c:y val="-1.628205128205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6E8-4F71-AA9D-6209B1BE88FC}"/>
                </c:ext>
              </c:extLst>
            </c:dLbl>
            <c:dLbl>
              <c:idx val="7"/>
              <c:layout>
                <c:manualLayout>
                  <c:x val="-3.5159782242409572E-2"/>
                  <c:y val="-1.6282478632478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6E8-4F71-AA9D-6209B1BE88FC}"/>
                </c:ext>
              </c:extLst>
            </c:dLbl>
            <c:dLbl>
              <c:idx val="8"/>
              <c:layout>
                <c:manualLayout>
                  <c:x val="-2.8689080743594303E-2"/>
                  <c:y val="-5.0407982719279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6E8-4F71-AA9D-6209B1BE88FC}"/>
                </c:ext>
              </c:extLst>
            </c:dLbl>
            <c:dLbl>
              <c:idx val="9"/>
              <c:layout>
                <c:manualLayout>
                  <c:x val="-2.7037021410720005E-2"/>
                  <c:y val="-2.7136763733659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6E8-4F71-AA9D-6209B1BE88FC}"/>
                </c:ext>
              </c:extLst>
            </c:dLbl>
            <c:dLbl>
              <c:idx val="10"/>
              <c:layout>
                <c:manualLayout>
                  <c:x val="-2.5132000339280463E-2"/>
                  <c:y val="-3.2564116480391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6E8-4F71-AA9D-6209B1BE88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 3.21'!$B$26:$L$26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'Graf  3.21'!$B$28:$L$28</c:f>
              <c:numCache>
                <c:formatCode>#,##0</c:formatCode>
                <c:ptCount val="11"/>
                <c:pt idx="0">
                  <c:v>165</c:v>
                </c:pt>
                <c:pt idx="1">
                  <c:v>177</c:v>
                </c:pt>
                <c:pt idx="2">
                  <c:v>174</c:v>
                </c:pt>
                <c:pt idx="3">
                  <c:v>150</c:v>
                </c:pt>
                <c:pt idx="4">
                  <c:v>159</c:v>
                </c:pt>
                <c:pt idx="5">
                  <c:v>149</c:v>
                </c:pt>
                <c:pt idx="6">
                  <c:v>120</c:v>
                </c:pt>
                <c:pt idx="7">
                  <c:v>124</c:v>
                </c:pt>
                <c:pt idx="8">
                  <c:v>128</c:v>
                </c:pt>
                <c:pt idx="9">
                  <c:v>111</c:v>
                </c:pt>
                <c:pt idx="1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6E8-4F71-AA9D-6209B1BE88FC}"/>
            </c:ext>
          </c:extLst>
        </c:ser>
        <c:ser>
          <c:idx val="2"/>
          <c:order val="2"/>
          <c:tx>
            <c:strRef>
              <c:f>'Graf  3.21'!$A$30</c:f>
              <c:strCache>
                <c:ptCount val="1"/>
                <c:pt idx="0">
                  <c:v>Rettilineo 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2668724441745907E-2"/>
                  <c:y val="6.0338487324139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6E8-4F71-AA9D-6209B1BE88FC}"/>
                </c:ext>
              </c:extLst>
            </c:dLbl>
            <c:dLbl>
              <c:idx val="1"/>
              <c:layout>
                <c:manualLayout>
                  <c:x val="-3.2668724441745935E-2"/>
                  <c:y val="4.9483781830675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6E8-4F71-AA9D-6209B1BE88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 3.21'!$B$26:$L$26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'Graf  3.21'!$B$30:$L$30</c:f>
              <c:numCache>
                <c:formatCode>#,##0</c:formatCode>
                <c:ptCount val="11"/>
                <c:pt idx="0">
                  <c:v>1581</c:v>
                </c:pt>
                <c:pt idx="1">
                  <c:v>1584</c:v>
                </c:pt>
                <c:pt idx="2">
                  <c:v>1528</c:v>
                </c:pt>
                <c:pt idx="3">
                  <c:v>1459</c:v>
                </c:pt>
                <c:pt idx="4">
                  <c:v>1426</c:v>
                </c:pt>
                <c:pt idx="5">
                  <c:v>1444</c:v>
                </c:pt>
                <c:pt idx="6">
                  <c:v>1371</c:v>
                </c:pt>
                <c:pt idx="7">
                  <c:v>1376</c:v>
                </c:pt>
                <c:pt idx="8">
                  <c:v>1448</c:v>
                </c:pt>
                <c:pt idx="9">
                  <c:v>1561</c:v>
                </c:pt>
                <c:pt idx="10">
                  <c:v>1085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6E8-4F71-AA9D-6209B1BE88FC}"/>
            </c:ext>
          </c:extLst>
        </c:ser>
        <c:ser>
          <c:idx val="3"/>
          <c:order val="3"/>
          <c:tx>
            <c:strRef>
              <c:f>'Graf  3.21'!$A$31</c:f>
              <c:strCache>
                <c:ptCount val="1"/>
                <c:pt idx="0">
                  <c:v>Curva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 3.21'!$B$26:$L$26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'Graf  3.21'!$B$31:$L$31</c:f>
              <c:numCache>
                <c:formatCode>#,##0</c:formatCode>
                <c:ptCount val="11"/>
                <c:pt idx="0">
                  <c:v>525</c:v>
                </c:pt>
                <c:pt idx="1">
                  <c:v>478</c:v>
                </c:pt>
                <c:pt idx="2">
                  <c:v>434</c:v>
                </c:pt>
                <c:pt idx="3">
                  <c:v>510</c:v>
                </c:pt>
                <c:pt idx="4">
                  <c:v>476</c:v>
                </c:pt>
                <c:pt idx="5">
                  <c:v>399</c:v>
                </c:pt>
                <c:pt idx="6">
                  <c:v>403</c:v>
                </c:pt>
                <c:pt idx="7">
                  <c:v>371</c:v>
                </c:pt>
                <c:pt idx="8">
                  <c:v>471</c:v>
                </c:pt>
                <c:pt idx="9">
                  <c:v>449</c:v>
                </c:pt>
                <c:pt idx="10">
                  <c:v>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6E8-4F71-AA9D-6209B1BE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125120"/>
        <c:axId val="229155584"/>
      </c:lineChart>
      <c:catAx>
        <c:axId val="22912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29155584"/>
        <c:crosses val="autoZero"/>
        <c:auto val="1"/>
        <c:lblAlgn val="ctr"/>
        <c:lblOffset val="100"/>
        <c:noMultiLvlLbl val="0"/>
      </c:catAx>
      <c:valAx>
        <c:axId val="229155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29125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5152187810638973E-2"/>
          <c:y val="0.87225258853591048"/>
          <c:w val="0.90608022753388329"/>
          <c:h val="0.12774749049038056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06196581196579E-2"/>
          <c:y val="6.9862037037037042E-2"/>
          <c:w val="0.92190370414131273"/>
          <c:h val="0.75214957264957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3.1'!$B$24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3.1'!$A$27:$A$30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3.1'!$B$27:$B$30</c:f>
              <c:numCache>
                <c:formatCode>#,##0</c:formatCode>
                <c:ptCount val="4"/>
                <c:pt idx="0">
                  <c:v>1011</c:v>
                </c:pt>
                <c:pt idx="1">
                  <c:v>1352</c:v>
                </c:pt>
                <c:pt idx="2">
                  <c:v>1785</c:v>
                </c:pt>
                <c:pt idx="3">
                  <c:v>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D-4F6A-B55E-EF3550CCC709}"/>
            </c:ext>
          </c:extLst>
        </c:ser>
        <c:ser>
          <c:idx val="1"/>
          <c:order val="1"/>
          <c:tx>
            <c:strRef>
              <c:f>'Graf 3.1'!$C$24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8.1410256410256402E-3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0D-4F6A-B55E-EF3550CCC709}"/>
                </c:ext>
              </c:extLst>
            </c:dLbl>
            <c:dLbl>
              <c:idx val="2"/>
              <c:layout>
                <c:manualLayout>
                  <c:x val="8.1410256410256402E-3"/>
                  <c:y val="5.8796296296296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0D-4F6A-B55E-EF3550CCC709}"/>
                </c:ext>
              </c:extLst>
            </c:dLbl>
            <c:dLbl>
              <c:idx val="3"/>
              <c:layout>
                <c:manualLayout>
                  <c:x val="5.4273504273505266E-3"/>
                  <c:y val="1.1759259259259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0D-4F6A-B55E-EF3550CCC7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3.1'!$A$27:$A$30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3.1'!$C$27:$C$30</c:f>
              <c:numCache>
                <c:formatCode>#,##0</c:formatCode>
                <c:ptCount val="4"/>
                <c:pt idx="0">
                  <c:v>812</c:v>
                </c:pt>
                <c:pt idx="1">
                  <c:v>1004</c:v>
                </c:pt>
                <c:pt idx="2">
                  <c:v>1167</c:v>
                </c:pt>
                <c:pt idx="3">
                  <c:v>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0D-4F6A-B55E-EF3550CCC709}"/>
            </c:ext>
          </c:extLst>
        </c:ser>
        <c:ser>
          <c:idx val="2"/>
          <c:order val="2"/>
          <c:tx>
            <c:strRef>
              <c:f>'Graf 3.1'!$D$24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1.1759259259259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0D-4F6A-B55E-EF3550CCC7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3.1'!$A$27:$A$30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3.1'!$D$27:$D$30</c:f>
              <c:numCache>
                <c:formatCode>#,##0</c:formatCode>
                <c:ptCount val="4"/>
                <c:pt idx="0">
                  <c:v>598</c:v>
                </c:pt>
                <c:pt idx="1">
                  <c:v>848</c:v>
                </c:pt>
                <c:pt idx="2">
                  <c:v>885</c:v>
                </c:pt>
                <c:pt idx="3">
                  <c:v>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0D-4F6A-B55E-EF3550CCC709}"/>
            </c:ext>
          </c:extLst>
        </c:ser>
        <c:ser>
          <c:idx val="3"/>
          <c:order val="3"/>
          <c:tx>
            <c:strRef>
              <c:f>'Graf 3.1'!$E$24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4875068766439064E-17"/>
                  <c:y val="2.939814814814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0D-4F6A-B55E-EF3550CCC709}"/>
                </c:ext>
              </c:extLst>
            </c:dLbl>
            <c:dLbl>
              <c:idx val="1"/>
              <c:layout>
                <c:manualLayout>
                  <c:x val="-2.1386752136752633E-3"/>
                  <c:y val="4.3074999999999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0D-4F6A-B55E-EF3550CCC709}"/>
                </c:ext>
              </c:extLst>
            </c:dLbl>
            <c:dLbl>
              <c:idx val="2"/>
              <c:layout>
                <c:manualLayout>
                  <c:x val="-9.9500275065756255E-17"/>
                  <c:y val="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0D-4F6A-B55E-EF3550CCC709}"/>
                </c:ext>
              </c:extLst>
            </c:dLbl>
            <c:dLbl>
              <c:idx val="3"/>
              <c:layout>
                <c:manualLayout>
                  <c:x val="0"/>
                  <c:y val="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0D-4F6A-B55E-EF3550CCC7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3.1'!$A$27:$A$30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3.1'!$E$27:$E$30</c:f>
              <c:numCache>
                <c:formatCode>#,##0</c:formatCode>
                <c:ptCount val="4"/>
                <c:pt idx="0">
                  <c:v>629</c:v>
                </c:pt>
                <c:pt idx="1">
                  <c:v>854</c:v>
                </c:pt>
                <c:pt idx="2">
                  <c:v>846</c:v>
                </c:pt>
                <c:pt idx="3">
                  <c:v>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B0D-4F6A-B55E-EF3550CCC709}"/>
            </c:ext>
          </c:extLst>
        </c:ser>
        <c:ser>
          <c:idx val="4"/>
          <c:order val="4"/>
          <c:tx>
            <c:strRef>
              <c:f>'Graf 3.1'!$F$24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136752136752138E-3"/>
                  <c:y val="1.1759259259259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0D-4F6A-B55E-EF3550CCC709}"/>
                </c:ext>
              </c:extLst>
            </c:dLbl>
            <c:dLbl>
              <c:idx val="1"/>
              <c:layout>
                <c:manualLayout>
                  <c:x val="2.7136752136751141E-3"/>
                  <c:y val="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0D-4F6A-B55E-EF3550CCC709}"/>
                </c:ext>
              </c:extLst>
            </c:dLbl>
            <c:dLbl>
              <c:idx val="2"/>
              <c:layout>
                <c:manualLayout>
                  <c:x val="-1.9900055013151251E-16"/>
                  <c:y val="1.7638888888888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B0D-4F6A-B55E-EF3550CCC709}"/>
                </c:ext>
              </c:extLst>
            </c:dLbl>
            <c:dLbl>
              <c:idx val="3"/>
              <c:layout>
                <c:manualLayout>
                  <c:x val="0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B0D-4F6A-B55E-EF3550CCC7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3.1'!$A$27:$A$30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3.1'!$F$27:$F$30</c:f>
              <c:numCache>
                <c:formatCode>#,##0</c:formatCode>
                <c:ptCount val="4"/>
                <c:pt idx="0">
                  <c:v>411</c:v>
                </c:pt>
                <c:pt idx="1">
                  <c:v>577</c:v>
                </c:pt>
                <c:pt idx="2">
                  <c:v>660</c:v>
                </c:pt>
                <c:pt idx="3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B0D-4F6A-B55E-EF3550CCC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31648"/>
        <c:axId val="332468608"/>
      </c:barChart>
      <c:catAx>
        <c:axId val="332331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332468608"/>
        <c:crosses val="autoZero"/>
        <c:auto val="1"/>
        <c:lblAlgn val="ctr"/>
        <c:lblOffset val="100"/>
        <c:noMultiLvlLbl val="0"/>
      </c:catAx>
      <c:valAx>
        <c:axId val="332468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33233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361767279090099E-2"/>
          <c:y val="0.89738043161271508"/>
          <c:w val="0.91963828991158114"/>
          <c:h val="0.1026196581196581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0246913580247E-2"/>
          <c:y val="5.0925925925925923E-2"/>
          <c:w val="0.92923410493827163"/>
          <c:h val="0.71687638732161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1.2 - 1.3'!$F$35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86-4923-A539-0620514254AB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86-4923-A539-0620514254AB}"/>
              </c:ext>
            </c:extLst>
          </c:dPt>
          <c:dPt>
            <c:idx val="1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86-4923-A539-0620514254A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86-4923-A539-0620514254AB}"/>
              </c:ext>
            </c:extLst>
          </c:dPt>
          <c:dLbls>
            <c:dLbl>
              <c:idx val="12"/>
              <c:layout>
                <c:manualLayout>
                  <c:x val="-3.8170310051092583E-3"/>
                  <c:y val="2.4229569426322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86-4923-A539-0620514254AB}"/>
                </c:ext>
              </c:extLst>
            </c:dLbl>
            <c:dLbl>
              <c:idx val="13"/>
              <c:layout>
                <c:manualLayout>
                  <c:x val="1.9429769565682967E-3"/>
                  <c:y val="6.4884940784480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86-4923-A539-0620514254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1.2 - 1.3'!$E$36:$E$63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Polonia</c:v>
                </c:pt>
                <c:pt idx="3">
                  <c:v>Croazia</c:v>
                </c:pt>
                <c:pt idx="4">
                  <c:v>Lettonia</c:v>
                </c:pt>
                <c:pt idx="5">
                  <c:v>Portogallo</c:v>
                </c:pt>
                <c:pt idx="6">
                  <c:v>Lituania</c:v>
                </c:pt>
                <c:pt idx="7">
                  <c:v>Grecia</c:v>
                </c:pt>
                <c:pt idx="8">
                  <c:v>Ungheria</c:v>
                </c:pt>
                <c:pt idx="9">
                  <c:v>Cipro</c:v>
                </c:pt>
                <c:pt idx="10">
                  <c:v>Rep. Ceca</c:v>
                </c:pt>
                <c:pt idx="11">
                  <c:v>Belgio</c:v>
                </c:pt>
                <c:pt idx="12">
                  <c:v>Italia</c:v>
                </c:pt>
                <c:pt idx="13">
                  <c:v>UE</c:v>
                </c:pt>
                <c:pt idx="14">
                  <c:v>Slovacchia</c:v>
                </c:pt>
                <c:pt idx="15">
                  <c:v>Slovenia</c:v>
                </c:pt>
                <c:pt idx="16">
                  <c:v>Francia</c:v>
                </c:pt>
                <c:pt idx="17">
                  <c:v>Austria</c:v>
                </c:pt>
                <c:pt idx="18">
                  <c:v>Estonia</c:v>
                </c:pt>
                <c:pt idx="19">
                  <c:v>Finlandia</c:v>
                </c:pt>
                <c:pt idx="20">
                  <c:v>Spagna</c:v>
                </c:pt>
                <c:pt idx="21">
                  <c:v>Germania</c:v>
                </c:pt>
                <c:pt idx="22">
                  <c:v>Lussemburgo</c:v>
                </c:pt>
                <c:pt idx="23">
                  <c:v>Danimarca</c:v>
                </c:pt>
                <c:pt idx="24">
                  <c:v>Paesi Bassi</c:v>
                </c:pt>
                <c:pt idx="25">
                  <c:v>Malta</c:v>
                </c:pt>
                <c:pt idx="26">
                  <c:v>Irlanda</c:v>
                </c:pt>
                <c:pt idx="27">
                  <c:v>Svezia</c:v>
                </c:pt>
              </c:strCache>
            </c:strRef>
          </c:cat>
          <c:val>
            <c:numRef>
              <c:f>'Graf 1.2 - 1.3'!$F$36:$F$63</c:f>
              <c:numCache>
                <c:formatCode>#,##0.0</c:formatCode>
                <c:ptCount val="28"/>
                <c:pt idx="0">
                  <c:v>100.16117362291725</c:v>
                </c:pt>
                <c:pt idx="1">
                  <c:v>89.272014618292403</c:v>
                </c:pt>
                <c:pt idx="2">
                  <c:v>110.05364622652476</c:v>
                </c:pt>
                <c:pt idx="3">
                  <c:v>97.596955161787378</c:v>
                </c:pt>
                <c:pt idx="4">
                  <c:v>86.905480337270944</c:v>
                </c:pt>
                <c:pt idx="5">
                  <c:v>84.394504241250075</c:v>
                </c:pt>
                <c:pt idx="6">
                  <c:v>97.750596947374348</c:v>
                </c:pt>
                <c:pt idx="7">
                  <c:v>102.74744506906366</c:v>
                </c:pt>
                <c:pt idx="8">
                  <c:v>64.063792274258091</c:v>
                </c:pt>
                <c:pt idx="9">
                  <c:v>83.442925626497711</c:v>
                </c:pt>
                <c:pt idx="10">
                  <c:v>73.646486195618792</c:v>
                </c:pt>
                <c:pt idx="11">
                  <c:v>80.085060480754066</c:v>
                </c:pt>
                <c:pt idx="12">
                  <c:v>65.005655955191287</c:v>
                </c:pt>
                <c:pt idx="13">
                  <c:v>65.124733489958416</c:v>
                </c:pt>
                <c:pt idx="14">
                  <c:v>60.203201550686281</c:v>
                </c:pt>
                <c:pt idx="15">
                  <c:v>68.685249842596306</c:v>
                </c:pt>
                <c:pt idx="16">
                  <c:v>60.849542527519567</c:v>
                </c:pt>
                <c:pt idx="17">
                  <c:v>62.323913345927217</c:v>
                </c:pt>
                <c:pt idx="18">
                  <c:v>76.086387429624807</c:v>
                </c:pt>
                <c:pt idx="19">
                  <c:v>54.191775600023128</c:v>
                </c:pt>
                <c:pt idx="20">
                  <c:v>42.423739931221128</c:v>
                </c:pt>
                <c:pt idx="21">
                  <c:v>49.940839289500936</c:v>
                </c:pt>
                <c:pt idx="22">
                  <c:v>63.663977667448314</c:v>
                </c:pt>
                <c:pt idx="23">
                  <c:v>39.493251321408287</c:v>
                </c:pt>
                <c:pt idx="24">
                  <c:v>32.70817683753684</c:v>
                </c:pt>
                <c:pt idx="25">
                  <c:v>38.43682247593194</c:v>
                </c:pt>
                <c:pt idx="26">
                  <c:v>40.61060888839593</c:v>
                </c:pt>
                <c:pt idx="27">
                  <c:v>33.759427042200606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86-4923-A539-0620514254AB}"/>
            </c:ext>
          </c:extLst>
        </c:ser>
        <c:ser>
          <c:idx val="1"/>
          <c:order val="1"/>
          <c:tx>
            <c:strRef>
              <c:f>'Graf 1.2 - 1.3'!$G$35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C99FF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CC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786-4923-A539-0620514254AB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786-4923-A539-0620514254AB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786-4923-A539-0620514254AB}"/>
              </c:ext>
            </c:extLst>
          </c:dPt>
          <c:dPt>
            <c:idx val="16"/>
            <c:invertIfNegative val="0"/>
            <c:bubble3D val="0"/>
            <c:spPr>
              <a:solidFill>
                <a:srgbClr val="CC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786-4923-A539-0620514254AB}"/>
              </c:ext>
            </c:extLst>
          </c:dPt>
          <c:dLbls>
            <c:dLbl>
              <c:idx val="12"/>
              <c:layout>
                <c:manualLayout>
                  <c:x val="3.9055799430009921E-3"/>
                  <c:y val="4.5298935487108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86-4923-A539-0620514254AB}"/>
                </c:ext>
              </c:extLst>
            </c:dLbl>
            <c:dLbl>
              <c:idx val="13"/>
              <c:layout>
                <c:manualLayout>
                  <c:x val="3.806831651006537E-3"/>
                  <c:y val="1.5253221371842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86-4923-A539-0620514254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1.2 - 1.3'!$E$36:$E$63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Polonia</c:v>
                </c:pt>
                <c:pt idx="3">
                  <c:v>Croazia</c:v>
                </c:pt>
                <c:pt idx="4">
                  <c:v>Lettonia</c:v>
                </c:pt>
                <c:pt idx="5">
                  <c:v>Portogallo</c:v>
                </c:pt>
                <c:pt idx="6">
                  <c:v>Lituania</c:v>
                </c:pt>
                <c:pt idx="7">
                  <c:v>Grecia</c:v>
                </c:pt>
                <c:pt idx="8">
                  <c:v>Ungheria</c:v>
                </c:pt>
                <c:pt idx="9">
                  <c:v>Cipro</c:v>
                </c:pt>
                <c:pt idx="10">
                  <c:v>Rep. Ceca</c:v>
                </c:pt>
                <c:pt idx="11">
                  <c:v>Belgio</c:v>
                </c:pt>
                <c:pt idx="12">
                  <c:v>Italia</c:v>
                </c:pt>
                <c:pt idx="13">
                  <c:v>UE</c:v>
                </c:pt>
                <c:pt idx="14">
                  <c:v>Slovacchia</c:v>
                </c:pt>
                <c:pt idx="15">
                  <c:v>Slovenia</c:v>
                </c:pt>
                <c:pt idx="16">
                  <c:v>Francia</c:v>
                </c:pt>
                <c:pt idx="17">
                  <c:v>Austria</c:v>
                </c:pt>
                <c:pt idx="18">
                  <c:v>Estonia</c:v>
                </c:pt>
                <c:pt idx="19">
                  <c:v>Finlandia</c:v>
                </c:pt>
                <c:pt idx="20">
                  <c:v>Spagna</c:v>
                </c:pt>
                <c:pt idx="21">
                  <c:v>Germania</c:v>
                </c:pt>
                <c:pt idx="22">
                  <c:v>Lussemburgo</c:v>
                </c:pt>
                <c:pt idx="23">
                  <c:v>Danimarca</c:v>
                </c:pt>
                <c:pt idx="24">
                  <c:v>Paesi Bassi</c:v>
                </c:pt>
                <c:pt idx="25">
                  <c:v>Malta</c:v>
                </c:pt>
                <c:pt idx="26">
                  <c:v>Irlanda</c:v>
                </c:pt>
                <c:pt idx="27">
                  <c:v>Svezia</c:v>
                </c:pt>
              </c:strCache>
            </c:strRef>
          </c:cat>
          <c:val>
            <c:numRef>
              <c:f>'Graf 1.2 - 1.3'!$G$36:$G$63</c:f>
              <c:numCache>
                <c:formatCode>#,##0.0</c:formatCode>
                <c:ptCount val="28"/>
                <c:pt idx="0">
                  <c:v>96.223098829794964</c:v>
                </c:pt>
                <c:pt idx="1">
                  <c:v>90.026026552947158</c:v>
                </c:pt>
                <c:pt idx="2">
                  <c:v>76.622246923026765</c:v>
                </c:pt>
                <c:pt idx="3">
                  <c:v>73.023111322995604</c:v>
                </c:pt>
                <c:pt idx="4">
                  <c:v>68.97194957836976</c:v>
                </c:pt>
                <c:pt idx="5">
                  <c:v>66.885320742819815</c:v>
                </c:pt>
                <c:pt idx="6">
                  <c:v>66.567959981919287</c:v>
                </c:pt>
                <c:pt idx="7">
                  <c:v>64.169634667719748</c:v>
                </c:pt>
                <c:pt idx="8">
                  <c:v>61.610000306003165</c:v>
                </c:pt>
                <c:pt idx="9">
                  <c:v>58.960124814048839</c:v>
                </c:pt>
                <c:pt idx="10">
                  <c:v>57.909253856599356</c:v>
                </c:pt>
                <c:pt idx="11">
                  <c:v>56.227796385222902</c:v>
                </c:pt>
                <c:pt idx="12">
                  <c:v>53.123201854748125</c:v>
                </c:pt>
                <c:pt idx="13">
                  <c:v>50.921585368238738</c:v>
                </c:pt>
                <c:pt idx="14">
                  <c:v>49.50361623916627</c:v>
                </c:pt>
                <c:pt idx="15">
                  <c:v>48.841580657201774</c:v>
                </c:pt>
                <c:pt idx="16">
                  <c:v>48.134597718333822</c:v>
                </c:pt>
                <c:pt idx="17">
                  <c:v>46.847271532134947</c:v>
                </c:pt>
                <c:pt idx="18">
                  <c:v>39.189146415172836</c:v>
                </c:pt>
                <c:pt idx="19">
                  <c:v>38.213523222548226</c:v>
                </c:pt>
                <c:pt idx="20">
                  <c:v>37.233607066467634</c:v>
                </c:pt>
                <c:pt idx="21">
                  <c:v>36.6577376312569</c:v>
                </c:pt>
                <c:pt idx="22">
                  <c:v>35.483813735784302</c:v>
                </c:pt>
                <c:pt idx="23">
                  <c:v>34.225241993099232</c:v>
                </c:pt>
                <c:pt idx="24">
                  <c:v>33.785197863068937</c:v>
                </c:pt>
                <c:pt idx="25">
                  <c:v>31.742158446935541</c:v>
                </c:pt>
                <c:pt idx="26">
                  <c:v>28.372588836602262</c:v>
                </c:pt>
                <c:pt idx="27">
                  <c:v>21.500382288471506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786-4923-A539-062051425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320552"/>
        <c:axId val="517322848"/>
      </c:barChart>
      <c:catAx>
        <c:axId val="51732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7322848"/>
        <c:crosses val="autoZero"/>
        <c:auto val="1"/>
        <c:lblAlgn val="ctr"/>
        <c:lblOffset val="100"/>
        <c:noMultiLvlLbl val="0"/>
      </c:catAx>
      <c:valAx>
        <c:axId val="51732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73205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53325"/>
          <c:y val="3.5823151739661288E-2"/>
          <c:w val="0.11839092563617742"/>
          <c:h val="7.1729248986922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64400070892655E-2"/>
          <c:y val="5.2222962962962964E-2"/>
          <c:w val="0.92390445245268915"/>
          <c:h val="0.7684316239316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3.2'!$C$22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3.2'!$B$25:$B$28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3.2'!$C$25:$C$28</c:f>
              <c:numCache>
                <c:formatCode>General</c:formatCode>
                <c:ptCount val="4"/>
                <c:pt idx="0">
                  <c:v>44</c:v>
                </c:pt>
                <c:pt idx="1">
                  <c:v>51</c:v>
                </c:pt>
                <c:pt idx="2">
                  <c:v>29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6-4BF9-A023-DEEEFD6720B6}"/>
            </c:ext>
          </c:extLst>
        </c:ser>
        <c:ser>
          <c:idx val="1"/>
          <c:order val="1"/>
          <c:tx>
            <c:strRef>
              <c:f>'Graf 3.2'!$M$22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9.9500275065756255E-17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46-4BF9-A023-DEEEFD6720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3.2'!$B$25:$B$28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3.2'!$M$25:$M$28</c:f>
              <c:numCache>
                <c:formatCode>General</c:formatCode>
                <c:ptCount val="4"/>
                <c:pt idx="0">
                  <c:v>18</c:v>
                </c:pt>
                <c:pt idx="1">
                  <c:v>20</c:v>
                </c:pt>
                <c:pt idx="2">
                  <c:v>19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6-4BF9-A023-DEEEFD6720B6}"/>
            </c:ext>
          </c:extLst>
        </c:ser>
        <c:ser>
          <c:idx val="4"/>
          <c:order val="2"/>
          <c:tx>
            <c:strRef>
              <c:f>'Graf 3.2'!$T$22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1.7638888888888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46-4BF9-A023-DEEEFD6720B6}"/>
                </c:ext>
              </c:extLst>
            </c:dLbl>
            <c:dLbl>
              <c:idx val="2"/>
              <c:layout>
                <c:manualLayout>
                  <c:x val="0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46-4BF9-A023-DEEEFD6720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'Graf 3.2'!$T$25:$T$28</c:f>
              <c:numCache>
                <c:formatCode>General</c:formatCode>
                <c:ptCount val="4"/>
                <c:pt idx="0">
                  <c:v>11</c:v>
                </c:pt>
                <c:pt idx="1">
                  <c:v>19</c:v>
                </c:pt>
                <c:pt idx="2">
                  <c:v>13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6-4BF9-A023-DEEEFD6720B6}"/>
            </c:ext>
          </c:extLst>
        </c:ser>
        <c:ser>
          <c:idx val="2"/>
          <c:order val="3"/>
          <c:tx>
            <c:strRef>
              <c:f>'Graf 3.2'!$U$22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9750137532878127E-17"/>
                  <c:y val="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46-4BF9-A023-DEEEFD6720B6}"/>
                </c:ext>
              </c:extLst>
            </c:dLbl>
            <c:dLbl>
              <c:idx val="2"/>
              <c:layout>
                <c:manualLayout>
                  <c:x val="0"/>
                  <c:y val="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46-4BF9-A023-DEEEFD6720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3.2'!$B$25:$B$28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3.2'!$U$25:$U$28</c:f>
              <c:numCache>
                <c:formatCode>General</c:formatCode>
                <c:ptCount val="4"/>
                <c:pt idx="0">
                  <c:v>23</c:v>
                </c:pt>
                <c:pt idx="1">
                  <c:v>17</c:v>
                </c:pt>
                <c:pt idx="2">
                  <c:v>13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046-4BF9-A023-DEEEFD6720B6}"/>
            </c:ext>
          </c:extLst>
        </c:ser>
        <c:ser>
          <c:idx val="3"/>
          <c:order val="4"/>
          <c:tx>
            <c:strRef>
              <c:f>'Graf 3.2'!$V$22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2.939814814814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46-4BF9-A023-DEEEFD6720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3.2'!$B$25:$B$28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3.2'!$V$25:$V$28</c:f>
              <c:numCache>
                <c:formatCode>General</c:formatCode>
                <c:ptCount val="4"/>
                <c:pt idx="0">
                  <c:v>17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46-4BF9-A023-DEEEFD672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869376"/>
        <c:axId val="262870912"/>
      </c:barChart>
      <c:catAx>
        <c:axId val="26286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62870912"/>
        <c:crosses val="autoZero"/>
        <c:auto val="1"/>
        <c:lblAlgn val="ctr"/>
        <c:lblOffset val="100"/>
        <c:noMultiLvlLbl val="0"/>
      </c:catAx>
      <c:valAx>
        <c:axId val="262870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62869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361767279090099E-2"/>
          <c:y val="0.89738043161271508"/>
          <c:w val="0.87034284476477419"/>
          <c:h val="0.1026196581196581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14814814814804E-2"/>
          <c:y val="5.2222962962962964E-2"/>
          <c:w val="0.909654012345679"/>
          <c:h val="0.75214957264957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3.3'!$C$23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3.3'!$B$26:$B$29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3.3'!$C$26:$C$29</c:f>
              <c:numCache>
                <c:formatCode>#,##0</c:formatCode>
                <c:ptCount val="4"/>
                <c:pt idx="0">
                  <c:v>1578</c:v>
                </c:pt>
                <c:pt idx="1">
                  <c:v>2016</c:v>
                </c:pt>
                <c:pt idx="2">
                  <c:v>2528</c:v>
                </c:pt>
                <c:pt idx="3">
                  <c:v>2220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5-4EE6-8A36-223838AC8576}"/>
            </c:ext>
          </c:extLst>
        </c:ser>
        <c:ser>
          <c:idx val="1"/>
          <c:order val="1"/>
          <c:tx>
            <c:strRef>
              <c:f>'Graf 3.3'!$M$23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00224493412890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05-4EE6-8A36-223838AC8576}"/>
                </c:ext>
              </c:extLst>
            </c:dLbl>
            <c:dLbl>
              <c:idx val="1"/>
              <c:layout>
                <c:manualLayout>
                  <c:x val="2.000748311376302E-3"/>
                  <c:y val="1.3676870473575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05-4EE6-8A36-223838AC8576}"/>
                </c:ext>
              </c:extLst>
            </c:dLbl>
            <c:dLbl>
              <c:idx val="3"/>
              <c:layout>
                <c:manualLayout>
                  <c:x val="-9.9500275065756255E-17"/>
                  <c:y val="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05-4EE6-8A36-223838AC85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3.3'!$B$26:$B$29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3.3'!$M$26:$M$29</c:f>
              <c:numCache>
                <c:formatCode>#,##0</c:formatCode>
                <c:ptCount val="4"/>
                <c:pt idx="0">
                  <c:v>1305</c:v>
                </c:pt>
                <c:pt idx="1">
                  <c:v>1533</c:v>
                </c:pt>
                <c:pt idx="2">
                  <c:v>1637</c:v>
                </c:pt>
                <c:pt idx="3">
                  <c:v>1746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5-4EE6-8A36-223838AC8576}"/>
            </c:ext>
          </c:extLst>
        </c:ser>
        <c:ser>
          <c:idx val="2"/>
          <c:order val="2"/>
          <c:tx>
            <c:strRef>
              <c:f>'Graf 3.3'!$T$23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433212697542185E-5"/>
                  <c:y val="2.939814814814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05-4EE6-8A36-223838AC8576}"/>
                </c:ext>
              </c:extLst>
            </c:dLbl>
            <c:dLbl>
              <c:idx val="1"/>
              <c:layout>
                <c:manualLayout>
                  <c:x val="-4.9750137532878127E-17"/>
                  <c:y val="7.6435185185185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05-4EE6-8A36-223838AC8576}"/>
                </c:ext>
              </c:extLst>
            </c:dLbl>
            <c:dLbl>
              <c:idx val="2"/>
              <c:layout>
                <c:manualLayout>
                  <c:x val="6.0022449341288328E-3"/>
                  <c:y val="4.5589568245250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05-4EE6-8A36-223838AC8576}"/>
                </c:ext>
              </c:extLst>
            </c:dLbl>
            <c:dLbl>
              <c:idx val="3"/>
              <c:layout>
                <c:manualLayout>
                  <c:x val="2.7136752136751141E-3"/>
                  <c:y val="1.7638888888888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05-4EE6-8A36-223838AC85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3.3'!$B$26:$B$29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3.3'!$T$26:$T$29</c:f>
              <c:numCache>
                <c:formatCode>#,##0</c:formatCode>
                <c:ptCount val="4"/>
                <c:pt idx="0">
                  <c:v>954</c:v>
                </c:pt>
                <c:pt idx="1">
                  <c:v>1238</c:v>
                </c:pt>
                <c:pt idx="2">
                  <c:v>1261</c:v>
                </c:pt>
                <c:pt idx="3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05-4EE6-8A36-223838AC8576}"/>
            </c:ext>
          </c:extLst>
        </c:ser>
        <c:ser>
          <c:idx val="3"/>
          <c:order val="3"/>
          <c:tx>
            <c:strRef>
              <c:f>'Graf 3.3'!$U$23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2886752136752138E-3"/>
                  <c:y val="2.2197685185185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05-4EE6-8A36-223838AC8576}"/>
                </c:ext>
              </c:extLst>
            </c:dLbl>
            <c:dLbl>
              <c:idx val="2"/>
              <c:layout>
                <c:manualLayout>
                  <c:x val="-7.1290664997263617E-4"/>
                  <c:y val="3.7195370370370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05-4EE6-8A36-223838AC8576}"/>
                </c:ext>
              </c:extLst>
            </c:dLbl>
            <c:dLbl>
              <c:idx val="3"/>
              <c:layout>
                <c:manualLayout>
                  <c:x val="5.7499999999990046E-4"/>
                  <c:y val="9.46708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05-4EE6-8A36-223838AC85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3.3'!$B$26:$B$29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3.3'!$U$26:$U$29</c:f>
              <c:numCache>
                <c:formatCode>#,##0</c:formatCode>
                <c:ptCount val="4"/>
                <c:pt idx="0">
                  <c:v>960</c:v>
                </c:pt>
                <c:pt idx="1">
                  <c:v>1267</c:v>
                </c:pt>
                <c:pt idx="2">
                  <c:v>1150</c:v>
                </c:pt>
                <c:pt idx="3">
                  <c:v>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905-4EE6-8A36-223838AC8576}"/>
            </c:ext>
          </c:extLst>
        </c:ser>
        <c:ser>
          <c:idx val="4"/>
          <c:order val="4"/>
          <c:tx>
            <c:strRef>
              <c:f>'Graf 3.3'!$V$23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136585757043482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05-4EE6-8A36-223838AC8576}"/>
                </c:ext>
              </c:extLst>
            </c:dLbl>
            <c:dLbl>
              <c:idx val="1"/>
              <c:layout>
                <c:manualLayout>
                  <c:x val="5.4031727471760818E-3"/>
                  <c:y val="2.939814814814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05-4EE6-8A36-223838AC8576}"/>
                </c:ext>
              </c:extLst>
            </c:dLbl>
            <c:dLbl>
              <c:idx val="2"/>
              <c:layout>
                <c:manualLayout>
                  <c:x val="5.4273504273504277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05-4EE6-8A36-223838AC8576}"/>
                </c:ext>
              </c:extLst>
            </c:dLbl>
            <c:dLbl>
              <c:idx val="3"/>
              <c:layout>
                <c:manualLayout>
                  <c:x val="8.1410256410256402E-3"/>
                  <c:y val="1.1759259259259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05-4EE6-8A36-223838AC85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'Graf 3.3'!$V$26:$V$29</c:f>
              <c:numCache>
                <c:formatCode>#,##0</c:formatCode>
                <c:ptCount val="4"/>
                <c:pt idx="0">
                  <c:v>587</c:v>
                </c:pt>
                <c:pt idx="1">
                  <c:v>799</c:v>
                </c:pt>
                <c:pt idx="2">
                  <c:v>856</c:v>
                </c:pt>
                <c:pt idx="3">
                  <c:v>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905-4EE6-8A36-223838AC8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512128"/>
        <c:axId val="319312640"/>
      </c:barChart>
      <c:catAx>
        <c:axId val="27651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319312640"/>
        <c:crosses val="autoZero"/>
        <c:auto val="1"/>
        <c:lblAlgn val="ctr"/>
        <c:lblOffset val="100"/>
        <c:noMultiLvlLbl val="0"/>
      </c:catAx>
      <c:valAx>
        <c:axId val="319312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7651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437068982493453"/>
          <c:y val="0.89738039469078967"/>
          <c:w val="0.82032413698036666"/>
          <c:h val="0.1026196581196581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3.12'!$B$35:$B$37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5B2D-44F1-AC55-8A19A33A1875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3.12'!$B$35:$B$37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3.12'!$C$35:$C$37</c:f>
              <c:numCache>
                <c:formatCode>0.0%</c:formatCode>
                <c:ptCount val="3"/>
                <c:pt idx="0">
                  <c:v>0.66303854875283452</c:v>
                </c:pt>
                <c:pt idx="1">
                  <c:v>6.2131519274376421E-2</c:v>
                </c:pt>
                <c:pt idx="2">
                  <c:v>0.2748299319727891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D-44F1-AC55-8A19A33A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3.12'!$B$35:$B$37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EBB-4DA8-B6A7-36BC763F48D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3.12'!$B$35:$B$37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3.12'!$D$35:$D$37</c:f>
              <c:numCache>
                <c:formatCode>0.0%</c:formatCode>
                <c:ptCount val="3"/>
                <c:pt idx="0">
                  <c:v>0.33898305084745761</c:v>
                </c:pt>
                <c:pt idx="1">
                  <c:v>3.3898305084745763E-2</c:v>
                </c:pt>
                <c:pt idx="2">
                  <c:v>0.6271186440677966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BB-4DA8-B6A7-36BC763F4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3.12'!$B$35:$B$37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B677-4566-A79D-D183BF28BF96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3.12'!$B$35:$B$37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3.12'!$E$35:$E$37</c:f>
              <c:numCache>
                <c:formatCode>0.0%</c:formatCode>
                <c:ptCount val="3"/>
                <c:pt idx="0">
                  <c:v>0.6320388349514563</c:v>
                </c:pt>
                <c:pt idx="1">
                  <c:v>7.1521035598705499E-2</c:v>
                </c:pt>
                <c:pt idx="2">
                  <c:v>0.29644012944983816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7-4566-A79D-D183BF28B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3.12'!$B$39:$B$41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9B91-4125-9763-CD73462EC588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3.12'!$B$39:$B$41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3.12'!$C$39:$C$41</c:f>
              <c:numCache>
                <c:formatCode>0.0%</c:formatCode>
                <c:ptCount val="3"/>
                <c:pt idx="0">
                  <c:v>0.5012165450121655</c:v>
                </c:pt>
                <c:pt idx="1">
                  <c:v>8.7591240875912413E-2</c:v>
                </c:pt>
                <c:pt idx="2">
                  <c:v>0.41119221411192214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1-4125-9763-CD73462EC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3.12'!$B$39:$B$41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0644-49E4-8D7F-C9731F406296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3.12'!$B$39:$B$41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3.12'!$D$39:$D$41</c:f>
              <c:numCache>
                <c:formatCode>0.0%</c:formatCode>
                <c:ptCount val="3"/>
                <c:pt idx="0">
                  <c:v>0.29411764705882354</c:v>
                </c:pt>
                <c:pt idx="1">
                  <c:v>0</c:v>
                </c:pt>
                <c:pt idx="2">
                  <c:v>0.70588235294117652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4-49E4-8D7F-C9731F406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3.12'!$B$39:$B$41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C64-4B41-909F-965301E86294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3.12'!$B$39:$B$41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3.12'!$E$39:$E$41</c:f>
              <c:numCache>
                <c:formatCode>0.0%</c:formatCode>
                <c:ptCount val="3"/>
                <c:pt idx="0">
                  <c:v>0.47018739352640543</c:v>
                </c:pt>
                <c:pt idx="1">
                  <c:v>9.8807495741056212E-2</c:v>
                </c:pt>
                <c:pt idx="2">
                  <c:v>0.43100511073253833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64-4B41-909F-965301E86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3.12'!$B$43:$B$45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0ED9-47DE-9E0C-5E8BCE139640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3.12'!$B$43:$B$45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3.12'!$C$43:$C$45</c:f>
              <c:numCache>
                <c:formatCode>0.0%</c:formatCode>
                <c:ptCount val="3"/>
                <c:pt idx="0">
                  <c:v>0.62738301559792031</c:v>
                </c:pt>
                <c:pt idx="1">
                  <c:v>6.0658578856152515E-2</c:v>
                </c:pt>
                <c:pt idx="2">
                  <c:v>0.31195840554592719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9-47DE-9E0C-5E8BCE139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3.12'!$B$43:$B$45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B701-4EE7-B53E-A593E34DF31C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3.12'!$B$43:$B$45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3.12'!$D$43:$D$45</c:f>
              <c:numCache>
                <c:formatCode>0.0%</c:formatCode>
                <c:ptCount val="3"/>
                <c:pt idx="0">
                  <c:v>0.35714285714285715</c:v>
                </c:pt>
                <c:pt idx="1">
                  <c:v>7.1428571428571425E-2</c:v>
                </c:pt>
                <c:pt idx="2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1-4EE7-B53E-A593E34DF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8966049382716E-2"/>
          <c:y val="2.2965925925925928E-2"/>
          <c:w val="0.9210804012345678"/>
          <c:h val="0.708813703703703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A1-439D-88CF-E079F299885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A1-439D-88CF-E079F299885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A1-439D-88CF-E079F299885F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A1-439D-88CF-E079F299885F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A1-439D-88CF-E079F299885F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A1-439D-88CF-E079F299885F}"/>
                </c:ext>
              </c:extLst>
            </c:dLbl>
            <c:dLbl>
              <c:idx val="2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A1-439D-88CF-E079F29988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1.4 - 1.5'!$A$38:$A$63</c:f>
              <c:strCache>
                <c:ptCount val="26"/>
                <c:pt idx="0">
                  <c:v>Austria</c:v>
                </c:pt>
                <c:pt idx="1">
                  <c:v>Germania</c:v>
                </c:pt>
                <c:pt idx="2">
                  <c:v>Portogallo</c:v>
                </c:pt>
                <c:pt idx="3">
                  <c:v>Belgio</c:v>
                </c:pt>
                <c:pt idx="4">
                  <c:v>Italia</c:v>
                </c:pt>
                <c:pt idx="5">
                  <c:v>Slovenia</c:v>
                </c:pt>
                <c:pt idx="6">
                  <c:v>Malta</c:v>
                </c:pt>
                <c:pt idx="7">
                  <c:v>Croazia</c:v>
                </c:pt>
                <c:pt idx="8">
                  <c:v>Spagna</c:v>
                </c:pt>
                <c:pt idx="9">
                  <c:v>Rep. Ceca</c:v>
                </c:pt>
                <c:pt idx="10">
                  <c:v>Lettonia</c:v>
                </c:pt>
                <c:pt idx="11">
                  <c:v>Ungheria</c:v>
                </c:pt>
                <c:pt idx="12">
                  <c:v>Lussemburgo</c:v>
                </c:pt>
                <c:pt idx="13">
                  <c:v>Romania</c:v>
                </c:pt>
                <c:pt idx="14">
                  <c:v>Svezia</c:v>
                </c:pt>
                <c:pt idx="15">
                  <c:v>Lituania</c:v>
                </c:pt>
                <c:pt idx="16">
                  <c:v>Estonia</c:v>
                </c:pt>
                <c:pt idx="17">
                  <c:v>Paesi Bassi</c:v>
                </c:pt>
                <c:pt idx="18">
                  <c:v>Bulgaria</c:v>
                </c:pt>
                <c:pt idx="19">
                  <c:v>Grecia</c:v>
                </c:pt>
                <c:pt idx="20">
                  <c:v>Slovacchia</c:v>
                </c:pt>
                <c:pt idx="21">
                  <c:v>Francia</c:v>
                </c:pt>
                <c:pt idx="22">
                  <c:v>Polonia</c:v>
                </c:pt>
                <c:pt idx="23">
                  <c:v>Finlandia</c:v>
                </c:pt>
                <c:pt idx="24">
                  <c:v>Cipro</c:v>
                </c:pt>
                <c:pt idx="25">
                  <c:v>Danimarca</c:v>
                </c:pt>
              </c:strCache>
            </c:strRef>
          </c:cat>
          <c:val>
            <c:numRef>
              <c:f>'Graf 1.4 - 1.5'!$C$38:$C$63</c:f>
              <c:numCache>
                <c:formatCode>#,##0</c:formatCode>
                <c:ptCount val="26"/>
                <c:pt idx="0">
                  <c:v>5096</c:v>
                </c:pt>
                <c:pt idx="1">
                  <c:v>4628</c:v>
                </c:pt>
                <c:pt idx="2">
                  <c:v>4606</c:v>
                </c:pt>
                <c:pt idx="3">
                  <c:v>4116</c:v>
                </c:pt>
                <c:pt idx="4">
                  <c:v>3999</c:v>
                </c:pt>
                <c:pt idx="5">
                  <c:v>3638</c:v>
                </c:pt>
                <c:pt idx="6">
                  <c:v>3232</c:v>
                </c:pt>
                <c:pt idx="7">
                  <c:v>3161</c:v>
                </c:pt>
                <c:pt idx="8">
                  <c:v>2944</c:v>
                </c:pt>
                <c:pt idx="9">
                  <c:v>2446</c:v>
                </c:pt>
                <c:pt idx="10">
                  <c:v>2375</c:v>
                </c:pt>
                <c:pt idx="11">
                  <c:v>2210</c:v>
                </c:pt>
                <c:pt idx="12">
                  <c:v>2111</c:v>
                </c:pt>
                <c:pt idx="13">
                  <c:v>2043</c:v>
                </c:pt>
                <c:pt idx="14">
                  <c:v>1732</c:v>
                </c:pt>
                <c:pt idx="15">
                  <c:v>1354</c:v>
                </c:pt>
                <c:pt idx="16">
                  <c:v>1308</c:v>
                </c:pt>
                <c:pt idx="17">
                  <c:v>1238</c:v>
                </c:pt>
                <c:pt idx="18">
                  <c:v>1214</c:v>
                </c:pt>
                <c:pt idx="19">
                  <c:v>1212</c:v>
                </c:pt>
                <c:pt idx="20">
                  <c:v>1204</c:v>
                </c:pt>
                <c:pt idx="21">
                  <c:v>1093</c:v>
                </c:pt>
                <c:pt idx="22">
                  <c:v>934</c:v>
                </c:pt>
                <c:pt idx="23">
                  <c:v>905</c:v>
                </c:pt>
                <c:pt idx="24">
                  <c:v>768</c:v>
                </c:pt>
                <c:pt idx="25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4A1-439D-88CF-E079F2998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2800968"/>
        <c:axId val="375117488"/>
      </c:barChart>
      <c:catAx>
        <c:axId val="34280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5117488"/>
        <c:crosses val="autoZero"/>
        <c:auto val="1"/>
        <c:lblAlgn val="ctr"/>
        <c:lblOffset val="100"/>
        <c:noMultiLvlLbl val="0"/>
      </c:catAx>
      <c:valAx>
        <c:axId val="37511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800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3.12'!$B$43:$B$45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FC7-44AA-84BA-AA5238C26364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3.12'!$B$43:$B$45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3.12'!$E$43:$E$45</c:f>
              <c:numCache>
                <c:formatCode>0.0%</c:formatCode>
                <c:ptCount val="3"/>
                <c:pt idx="0">
                  <c:v>0.60951188986232796</c:v>
                </c:pt>
                <c:pt idx="1">
                  <c:v>7.1339173967459327E-2</c:v>
                </c:pt>
                <c:pt idx="2">
                  <c:v>0.31914893617021278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C7-44AA-84BA-AA5238C26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3.12'!$B$47:$B$49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B513-446F-AD20-D1793EFF7D0E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3.12'!$B$47:$B$49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3.12'!$C$47:$C$49</c:f>
              <c:numCache>
                <c:formatCode>0.0%</c:formatCode>
                <c:ptCount val="3"/>
                <c:pt idx="0">
                  <c:v>0.83484848484848484</c:v>
                </c:pt>
                <c:pt idx="1">
                  <c:v>2.1212121212121213E-2</c:v>
                </c:pt>
                <c:pt idx="2">
                  <c:v>0.14393939393939395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13-446F-AD20-D1793EFF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3.12'!$B$47:$B$49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8DC-4746-BC58-D9A12B5677A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3.12'!$B$47:$B$49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3.12'!$D$47:$D$49</c:f>
              <c:numCache>
                <c:formatCode>0.0%</c:formatCode>
                <c:ptCount val="3"/>
                <c:pt idx="0">
                  <c:v>0.35714285714285715</c:v>
                </c:pt>
                <c:pt idx="1">
                  <c:v>7.1428571428571425E-2</c:v>
                </c:pt>
                <c:pt idx="2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DC-4746-BC58-D9A12B567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3.12'!$B$47:$B$49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E955-43E2-9559-5D2F1CDC5A37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3.12'!$B$47:$B$49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3.12'!$E$47:$E$49</c:f>
              <c:numCache>
                <c:formatCode>0.0%</c:formatCode>
                <c:ptCount val="3"/>
                <c:pt idx="0">
                  <c:v>0.81658878504672894</c:v>
                </c:pt>
                <c:pt idx="1">
                  <c:v>2.1028037383177569E-2</c:v>
                </c:pt>
                <c:pt idx="2">
                  <c:v>0.16238317757009346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5-43E2-9559-5D2F1CDC5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3.12'!$B$51:$B$53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7CBB-4EDE-8722-4E510CEC4127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3.12'!$B$51:$B$53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3.12'!$C$51:$C$53</c:f>
              <c:numCache>
                <c:formatCode>0.0%</c:formatCode>
                <c:ptCount val="3"/>
                <c:pt idx="0">
                  <c:v>0.61579892280071813</c:v>
                </c:pt>
                <c:pt idx="1">
                  <c:v>9.33572710951526E-2</c:v>
                </c:pt>
                <c:pt idx="2">
                  <c:v>0.29084380610412924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BB-4EDE-8722-4E510CEC4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3.12'!$B$51:$B$53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8CFA-4566-A9CA-03C1E33F5B4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3.12'!$B$51:$B$53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3.12'!$D$51:$D$53</c:f>
              <c:numCache>
                <c:formatCode>0.0%</c:formatCode>
                <c:ptCount val="3"/>
                <c:pt idx="0">
                  <c:v>0.35714285714285715</c:v>
                </c:pt>
                <c:pt idx="1">
                  <c:v>0</c:v>
                </c:pt>
                <c:pt idx="2">
                  <c:v>0.6428571428571429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FA-4566-A9CA-03C1E33F5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3.12'!$B$51:$B$53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1004-4CFA-BB61-5520B6C67879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3.12'!$B$51:$B$53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3.12'!$E$51:$E$53</c:f>
              <c:numCache>
                <c:formatCode>0.0%</c:formatCode>
                <c:ptCount val="3"/>
                <c:pt idx="0">
                  <c:v>0.57900943396226412</c:v>
                </c:pt>
                <c:pt idx="1">
                  <c:v>0.10377358490566038</c:v>
                </c:pt>
                <c:pt idx="2">
                  <c:v>0.31721698113207547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4-4CFA-BB61-5520B6C67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3.12'!$B$31:$B$33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4AAB-4FFB-BC3D-6BF13ED65C4C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3.12'!$B$31:$B$33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3.12'!$C$31:$C$33</c:f>
              <c:numCache>
                <c:formatCode>0.0%</c:formatCode>
                <c:ptCount val="3"/>
                <c:pt idx="0">
                  <c:v>0.73274273445028659</c:v>
                </c:pt>
                <c:pt idx="1">
                  <c:v>4.6078547397251007E-2</c:v>
                </c:pt>
                <c:pt idx="2">
                  <c:v>0.22117871815246243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B-4FFB-BC3D-6BF13ED65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3.12'!$B$31:$B$33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E71-4FE5-B994-773C5D07FEB5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3.12'!$B$31:$B$33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3.12'!$D$31:$D$33</c:f>
              <c:numCache>
                <c:formatCode>0.0%</c:formatCode>
                <c:ptCount val="3"/>
                <c:pt idx="0">
                  <c:v>0.44300626304801671</c:v>
                </c:pt>
                <c:pt idx="1">
                  <c:v>8.1419624217118999E-2</c:v>
                </c:pt>
                <c:pt idx="2">
                  <c:v>0.47557411273486427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1-4FE5-B994-773C5D07F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 3.7 3.8 3.9 3.10 3.11 3.12'!$B$31:$B$33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3.12'!$S$12:$S$14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3FE4-44A8-8FD3-814CD41649D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3.7 3.8 3.9 3.10 3.11 3.12'!$B$31:$B$33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 3.7 3.8 3.9 3.10 3.11 3.12'!$E$31:$E$33</c:f>
              <c:numCache>
                <c:formatCode>0.0%</c:formatCode>
                <c:ptCount val="3"/>
                <c:pt idx="0">
                  <c:v>0.70036672360092433</c:v>
                </c:pt>
                <c:pt idx="1">
                  <c:v>5.3156083592886566E-2</c:v>
                </c:pt>
                <c:pt idx="2">
                  <c:v>0.2464771928061891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E4-44A8-8FD3-814CD4164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0123456790124E-2"/>
          <c:y val="6.1005158730158729E-2"/>
          <c:w val="0.91355504398380816"/>
          <c:h val="0.71439365079365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1.4 - 1.5'!$Q$35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82-4A1B-BCA6-ED1C9038038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82-4A1B-BCA6-ED1C9038038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B82-4A1B-BCA6-ED1C9038038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B82-4A1B-BCA6-ED1C90380382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82-4A1B-BCA6-ED1C903803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1.4 - 1.5'!$P$37:$P$63</c:f>
              <c:strCache>
                <c:ptCount val="27"/>
                <c:pt idx="0">
                  <c:v>Austria</c:v>
                </c:pt>
                <c:pt idx="1">
                  <c:v>Germania</c:v>
                </c:pt>
                <c:pt idx="2">
                  <c:v>Portogallo</c:v>
                </c:pt>
                <c:pt idx="3">
                  <c:v>Belgio</c:v>
                </c:pt>
                <c:pt idx="4">
                  <c:v>Italia</c:v>
                </c:pt>
                <c:pt idx="5">
                  <c:v>Slovenia</c:v>
                </c:pt>
                <c:pt idx="6">
                  <c:v>Malta</c:v>
                </c:pt>
                <c:pt idx="7">
                  <c:v>Croazia</c:v>
                </c:pt>
                <c:pt idx="8">
                  <c:v>Spagna</c:v>
                </c:pt>
                <c:pt idx="9">
                  <c:v>Rep. Ceca</c:v>
                </c:pt>
                <c:pt idx="10">
                  <c:v>Lettonia</c:v>
                </c:pt>
                <c:pt idx="11">
                  <c:v>Ungheria</c:v>
                </c:pt>
                <c:pt idx="12">
                  <c:v>Lussemburgo</c:v>
                </c:pt>
                <c:pt idx="13">
                  <c:v>Romania</c:v>
                </c:pt>
                <c:pt idx="14">
                  <c:v>Svezia</c:v>
                </c:pt>
                <c:pt idx="15">
                  <c:v>Lituania</c:v>
                </c:pt>
                <c:pt idx="16">
                  <c:v>Estonia</c:v>
                </c:pt>
                <c:pt idx="17">
                  <c:v>Paesi Bassi</c:v>
                </c:pt>
                <c:pt idx="18">
                  <c:v>Bulgaria</c:v>
                </c:pt>
                <c:pt idx="19">
                  <c:v>Grecia</c:v>
                </c:pt>
                <c:pt idx="20">
                  <c:v>Slovacchia</c:v>
                </c:pt>
                <c:pt idx="21">
                  <c:v>Francia</c:v>
                </c:pt>
                <c:pt idx="22">
                  <c:v>Polonia</c:v>
                </c:pt>
                <c:pt idx="23">
                  <c:v>Finlandia</c:v>
                </c:pt>
                <c:pt idx="24">
                  <c:v>Cipro</c:v>
                </c:pt>
                <c:pt idx="25">
                  <c:v>Danimarca</c:v>
                </c:pt>
                <c:pt idx="26">
                  <c:v>Irlanda</c:v>
                </c:pt>
              </c:strCache>
            </c:strRef>
          </c:cat>
          <c:val>
            <c:numRef>
              <c:f>'Graf 1.4 - 1.5'!$Q$37:$Q$63</c:f>
              <c:numCache>
                <c:formatCode>#,##0</c:formatCode>
                <c:ptCount val="27"/>
                <c:pt idx="0">
                  <c:v>5376</c:v>
                </c:pt>
                <c:pt idx="1">
                  <c:v>4891</c:v>
                </c:pt>
                <c:pt idx="2">
                  <c:v>4142</c:v>
                </c:pt>
                <c:pt idx="3">
                  <c:v>5709</c:v>
                </c:pt>
                <c:pt idx="4">
                  <c:v>4919</c:v>
                </c:pt>
                <c:pt idx="5">
                  <c:v>4718</c:v>
                </c:pt>
                <c:pt idx="6">
                  <c:v>3759</c:v>
                </c:pt>
                <c:pt idx="7">
                  <c:v>4211</c:v>
                </c:pt>
                <c:pt idx="8">
                  <c:v>2478</c:v>
                </c:pt>
                <c:pt idx="9">
                  <c:v>2436</c:v>
                </c:pt>
                <c:pt idx="10">
                  <c:v>2036</c:v>
                </c:pt>
                <c:pt idx="11">
                  <c:v>2020</c:v>
                </c:pt>
                <c:pt idx="12">
                  <c:v>2555</c:v>
                </c:pt>
                <c:pt idx="13">
                  <c:v>1564</c:v>
                </c:pt>
                <c:pt idx="14">
                  <c:v>2375</c:v>
                </c:pt>
                <c:pt idx="15">
                  <c:v>1284</c:v>
                </c:pt>
                <c:pt idx="16">
                  <c:v>1412</c:v>
                </c:pt>
                <c:pt idx="17" formatCode="General">
                  <c:v>0</c:v>
                </c:pt>
                <c:pt idx="18">
                  <c:v>1126</c:v>
                </c:pt>
                <c:pt idx="19">
                  <c:v>1552</c:v>
                </c:pt>
                <c:pt idx="20">
                  <c:v>1309</c:v>
                </c:pt>
                <c:pt idx="21">
                  <c:v>1250</c:v>
                </c:pt>
                <c:pt idx="22">
                  <c:v>1301</c:v>
                </c:pt>
                <c:pt idx="23">
                  <c:v>1475</c:v>
                </c:pt>
                <c:pt idx="24">
                  <c:v>1849</c:v>
                </c:pt>
                <c:pt idx="25">
                  <c:v>726</c:v>
                </c:pt>
                <c:pt idx="26">
                  <c:v>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82-4A1B-BCA6-ED1C90380382}"/>
            </c:ext>
          </c:extLst>
        </c:ser>
        <c:ser>
          <c:idx val="1"/>
          <c:order val="1"/>
          <c:tx>
            <c:strRef>
              <c:f>'Graf 1.4 - 1.5'!$R$35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B82-4A1B-BCA6-ED1C9038038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B82-4A1B-BCA6-ED1C9038038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B82-4A1B-BCA6-ED1C90380382}"/>
              </c:ext>
            </c:extLst>
          </c:dPt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B82-4A1B-BCA6-ED1C903803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1.4 - 1.5'!$P$37:$P$63</c:f>
              <c:strCache>
                <c:ptCount val="27"/>
                <c:pt idx="0">
                  <c:v>Austria</c:v>
                </c:pt>
                <c:pt idx="1">
                  <c:v>Germania</c:v>
                </c:pt>
                <c:pt idx="2">
                  <c:v>Portogallo</c:v>
                </c:pt>
                <c:pt idx="3">
                  <c:v>Belgio</c:v>
                </c:pt>
                <c:pt idx="4">
                  <c:v>Italia</c:v>
                </c:pt>
                <c:pt idx="5">
                  <c:v>Slovenia</c:v>
                </c:pt>
                <c:pt idx="6">
                  <c:v>Malta</c:v>
                </c:pt>
                <c:pt idx="7">
                  <c:v>Croazia</c:v>
                </c:pt>
                <c:pt idx="8">
                  <c:v>Spagna</c:v>
                </c:pt>
                <c:pt idx="9">
                  <c:v>Rep. Ceca</c:v>
                </c:pt>
                <c:pt idx="10">
                  <c:v>Lettonia</c:v>
                </c:pt>
                <c:pt idx="11">
                  <c:v>Ungheria</c:v>
                </c:pt>
                <c:pt idx="12">
                  <c:v>Lussemburgo</c:v>
                </c:pt>
                <c:pt idx="13">
                  <c:v>Romania</c:v>
                </c:pt>
                <c:pt idx="14">
                  <c:v>Svezia</c:v>
                </c:pt>
                <c:pt idx="15">
                  <c:v>Lituania</c:v>
                </c:pt>
                <c:pt idx="16">
                  <c:v>Estonia</c:v>
                </c:pt>
                <c:pt idx="17">
                  <c:v>Paesi Bassi</c:v>
                </c:pt>
                <c:pt idx="18">
                  <c:v>Bulgaria</c:v>
                </c:pt>
                <c:pt idx="19">
                  <c:v>Grecia</c:v>
                </c:pt>
                <c:pt idx="20">
                  <c:v>Slovacchia</c:v>
                </c:pt>
                <c:pt idx="21">
                  <c:v>Francia</c:v>
                </c:pt>
                <c:pt idx="22">
                  <c:v>Polonia</c:v>
                </c:pt>
                <c:pt idx="23">
                  <c:v>Finlandia</c:v>
                </c:pt>
                <c:pt idx="24">
                  <c:v>Cipro</c:v>
                </c:pt>
                <c:pt idx="25">
                  <c:v>Danimarca</c:v>
                </c:pt>
                <c:pt idx="26">
                  <c:v>Irlanda</c:v>
                </c:pt>
              </c:strCache>
            </c:strRef>
          </c:cat>
          <c:val>
            <c:numRef>
              <c:f>'Graf 1.4 - 1.5'!$R$37:$R$63</c:f>
              <c:numCache>
                <c:formatCode>#,##0</c:formatCode>
                <c:ptCount val="27"/>
                <c:pt idx="0">
                  <c:v>5096</c:v>
                </c:pt>
                <c:pt idx="1">
                  <c:v>4628</c:v>
                </c:pt>
                <c:pt idx="2">
                  <c:v>4606</c:v>
                </c:pt>
                <c:pt idx="3">
                  <c:v>4116</c:v>
                </c:pt>
                <c:pt idx="4">
                  <c:v>3999</c:v>
                </c:pt>
                <c:pt idx="5">
                  <c:v>3638</c:v>
                </c:pt>
                <c:pt idx="6">
                  <c:v>3232</c:v>
                </c:pt>
                <c:pt idx="7">
                  <c:v>3161</c:v>
                </c:pt>
                <c:pt idx="8">
                  <c:v>2944</c:v>
                </c:pt>
                <c:pt idx="9">
                  <c:v>2446</c:v>
                </c:pt>
                <c:pt idx="10">
                  <c:v>2375</c:v>
                </c:pt>
                <c:pt idx="11">
                  <c:v>2210</c:v>
                </c:pt>
                <c:pt idx="12">
                  <c:v>2111</c:v>
                </c:pt>
                <c:pt idx="13">
                  <c:v>2043</c:v>
                </c:pt>
                <c:pt idx="14">
                  <c:v>1732</c:v>
                </c:pt>
                <c:pt idx="15">
                  <c:v>1354</c:v>
                </c:pt>
                <c:pt idx="16">
                  <c:v>1308</c:v>
                </c:pt>
                <c:pt idx="17">
                  <c:v>1238</c:v>
                </c:pt>
                <c:pt idx="18">
                  <c:v>1214</c:v>
                </c:pt>
                <c:pt idx="19">
                  <c:v>1212</c:v>
                </c:pt>
                <c:pt idx="20">
                  <c:v>1204</c:v>
                </c:pt>
                <c:pt idx="21">
                  <c:v>1093</c:v>
                </c:pt>
                <c:pt idx="22">
                  <c:v>934</c:v>
                </c:pt>
                <c:pt idx="23">
                  <c:v>905</c:v>
                </c:pt>
                <c:pt idx="24">
                  <c:v>768</c:v>
                </c:pt>
                <c:pt idx="25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B82-4A1B-BCA6-ED1C90380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320552"/>
        <c:axId val="517322848"/>
      </c:barChart>
      <c:catAx>
        <c:axId val="51732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7322848"/>
        <c:crosses val="autoZero"/>
        <c:auto val="1"/>
        <c:lblAlgn val="ctr"/>
        <c:lblOffset val="100"/>
        <c:noMultiLvlLbl val="0"/>
      </c:catAx>
      <c:valAx>
        <c:axId val="51732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7320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159999999999999"/>
          <c:y val="7.0231481481481423E-2"/>
          <c:w val="0.11763333333333334"/>
          <c:h val="7.3694444444444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736001749781279E-2"/>
          <c:y val="3.1527777777777773E-2"/>
          <c:w val="0.92393066491688536"/>
          <c:h val="0.78372094017094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3.15'!$J$13</c:f>
              <c:strCache>
                <c:ptCount val="1"/>
                <c:pt idx="0">
                  <c:v>Uomini 2011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'Graf 3.15'!$I$17:$I$22</c:f>
              <c:strCache>
                <c:ptCount val="6"/>
                <c:pt idx="0">
                  <c:v>&lt; 17</c:v>
                </c:pt>
                <c:pt idx="1">
                  <c:v>18-29</c:v>
                </c:pt>
                <c:pt idx="2">
                  <c:v>30-44</c:v>
                </c:pt>
                <c:pt idx="3">
                  <c:v>45-54</c:v>
                </c:pt>
                <c:pt idx="4">
                  <c:v>55-64</c:v>
                </c:pt>
                <c:pt idx="5">
                  <c:v>&gt;=65</c:v>
                </c:pt>
              </c:strCache>
            </c:strRef>
          </c:cat>
          <c:val>
            <c:numRef>
              <c:f>'Graf 3.15'!$J$17:$J$22</c:f>
              <c:numCache>
                <c:formatCode>0.0</c:formatCode>
                <c:ptCount val="6"/>
                <c:pt idx="0">
                  <c:v>-3.6144578313253009</c:v>
                </c:pt>
                <c:pt idx="1">
                  <c:v>-14.457831325301203</c:v>
                </c:pt>
                <c:pt idx="2">
                  <c:v>-10.843373493975903</c:v>
                </c:pt>
                <c:pt idx="3">
                  <c:v>-10.843373493975903</c:v>
                </c:pt>
                <c:pt idx="4">
                  <c:v>-12.048192771084338</c:v>
                </c:pt>
                <c:pt idx="5">
                  <c:v>-22.891566265060241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E-4498-B639-C2367217C19C}"/>
            </c:ext>
          </c:extLst>
        </c:ser>
        <c:ser>
          <c:idx val="1"/>
          <c:order val="1"/>
          <c:tx>
            <c:strRef>
              <c:f>'Graf 3.15'!$K$13</c:f>
              <c:strCache>
                <c:ptCount val="1"/>
                <c:pt idx="0">
                  <c:v>Donne 2011</c:v>
                </c:pt>
              </c:strCache>
            </c:strRef>
          </c:tx>
          <c:spPr>
            <a:solidFill>
              <a:srgbClr val="D8BEEC"/>
            </a:solidFill>
          </c:spPr>
          <c:invertIfNegative val="0"/>
          <c:cat>
            <c:strRef>
              <c:f>'Graf 3.15'!$I$17:$I$22</c:f>
              <c:strCache>
                <c:ptCount val="6"/>
                <c:pt idx="0">
                  <c:v>&lt; 17</c:v>
                </c:pt>
                <c:pt idx="1">
                  <c:v>18-29</c:v>
                </c:pt>
                <c:pt idx="2">
                  <c:v>30-44</c:v>
                </c:pt>
                <c:pt idx="3">
                  <c:v>45-54</c:v>
                </c:pt>
                <c:pt idx="4">
                  <c:v>55-64</c:v>
                </c:pt>
                <c:pt idx="5">
                  <c:v>&gt;=65</c:v>
                </c:pt>
              </c:strCache>
            </c:strRef>
          </c:cat>
          <c:val>
            <c:numRef>
              <c:f>'Graf 3.15'!$K$17:$K$22</c:f>
              <c:numCache>
                <c:formatCode>0.0</c:formatCode>
                <c:ptCount val="6"/>
                <c:pt idx="0">
                  <c:v>1.2048192771084338</c:v>
                </c:pt>
                <c:pt idx="1">
                  <c:v>8.4337349397590362</c:v>
                </c:pt>
                <c:pt idx="2">
                  <c:v>2.4096385542168677</c:v>
                </c:pt>
                <c:pt idx="3">
                  <c:v>0</c:v>
                </c:pt>
                <c:pt idx="4">
                  <c:v>1.2048192771084338</c:v>
                </c:pt>
                <c:pt idx="5">
                  <c:v>10.843373493975903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E-4498-B639-C2367217C19C}"/>
            </c:ext>
          </c:extLst>
        </c:ser>
        <c:ser>
          <c:idx val="2"/>
          <c:order val="2"/>
          <c:tx>
            <c:strRef>
              <c:f>'Graf 3.15'!$M$13</c:f>
              <c:strCache>
                <c:ptCount val="1"/>
                <c:pt idx="0">
                  <c:v>Uomini 2020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3.15'!$I$17:$I$22</c:f>
              <c:strCache>
                <c:ptCount val="6"/>
                <c:pt idx="0">
                  <c:v>&lt; 17</c:v>
                </c:pt>
                <c:pt idx="1">
                  <c:v>18-29</c:v>
                </c:pt>
                <c:pt idx="2">
                  <c:v>30-44</c:v>
                </c:pt>
                <c:pt idx="3">
                  <c:v>45-54</c:v>
                </c:pt>
                <c:pt idx="4">
                  <c:v>55-64</c:v>
                </c:pt>
                <c:pt idx="5">
                  <c:v>&gt;=65</c:v>
                </c:pt>
              </c:strCache>
            </c:strRef>
          </c:cat>
          <c:val>
            <c:numRef>
              <c:f>'Graf 3.15'!$M$17:$M$22</c:f>
              <c:numCache>
                <c:formatCode>0.0</c:formatCode>
                <c:ptCount val="6"/>
                <c:pt idx="0">
                  <c:v>-1.6949152542372881</c:v>
                </c:pt>
                <c:pt idx="1">
                  <c:v>-8.4745762711864394</c:v>
                </c:pt>
                <c:pt idx="2">
                  <c:v>-20.33898305084746</c:v>
                </c:pt>
                <c:pt idx="3">
                  <c:v>-18.64406779661017</c:v>
                </c:pt>
                <c:pt idx="4">
                  <c:v>-16.949152542372879</c:v>
                </c:pt>
                <c:pt idx="5">
                  <c:v>-13.559322033898304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E-4498-B639-C2367217C19C}"/>
            </c:ext>
          </c:extLst>
        </c:ser>
        <c:ser>
          <c:idx val="3"/>
          <c:order val="3"/>
          <c:tx>
            <c:strRef>
              <c:f>'Graf 3.15'!$N$13</c:f>
              <c:strCache>
                <c:ptCount val="1"/>
                <c:pt idx="0">
                  <c:v>Donne 2020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'Graf 3.15'!$I$17:$I$22</c:f>
              <c:strCache>
                <c:ptCount val="6"/>
                <c:pt idx="0">
                  <c:v>&lt; 17</c:v>
                </c:pt>
                <c:pt idx="1">
                  <c:v>18-29</c:v>
                </c:pt>
                <c:pt idx="2">
                  <c:v>30-44</c:v>
                </c:pt>
                <c:pt idx="3">
                  <c:v>45-54</c:v>
                </c:pt>
                <c:pt idx="4">
                  <c:v>55-64</c:v>
                </c:pt>
                <c:pt idx="5">
                  <c:v>&gt;=65</c:v>
                </c:pt>
              </c:strCache>
            </c:strRef>
          </c:cat>
          <c:val>
            <c:numRef>
              <c:f>'Graf 3.15'!$N$17:$N$22</c:f>
              <c:numCache>
                <c:formatCode>0.0</c:formatCode>
                <c:ptCount val="6"/>
                <c:pt idx="0">
                  <c:v>1.6949152542372881</c:v>
                </c:pt>
                <c:pt idx="1">
                  <c:v>3.3898305084745761</c:v>
                </c:pt>
                <c:pt idx="2">
                  <c:v>6.7796610169491522</c:v>
                </c:pt>
                <c:pt idx="3">
                  <c:v>0</c:v>
                </c:pt>
                <c:pt idx="4">
                  <c:v>1.6949152542372881</c:v>
                </c:pt>
                <c:pt idx="5">
                  <c:v>5.0847457627118651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7E-4498-B639-C2367217C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077248"/>
        <c:axId val="301078784"/>
      </c:barChart>
      <c:catAx>
        <c:axId val="301077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in"/>
        <c:minorTickMark val="none"/>
        <c:tickLblPos val="low"/>
        <c:spPr>
          <a:ln/>
        </c:spPr>
        <c:txPr>
          <a:bodyPr/>
          <a:lstStyle/>
          <a:p>
            <a:pPr>
              <a:defRPr sz="800"/>
            </a:pPr>
            <a:endParaRPr lang="it-IT"/>
          </a:p>
        </c:txPr>
        <c:crossAx val="301078784"/>
        <c:crosses val="autoZero"/>
        <c:auto val="1"/>
        <c:lblAlgn val="ctr"/>
        <c:lblOffset val="100"/>
        <c:noMultiLvlLbl val="0"/>
      </c:catAx>
      <c:valAx>
        <c:axId val="3010787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30107724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0711435185185185"/>
          <c:y val="0.90566965811965816"/>
          <c:w val="0.81788560804899402"/>
          <c:h val="8.9811574074074071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37371830723888E-2"/>
          <c:y val="6.4675925925925928E-2"/>
          <c:w val="0.88175567289899348"/>
          <c:h val="0.80984259259259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3.16'!$J$23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Lbls>
            <c:dLbl>
              <c:idx val="0"/>
              <c:layout>
                <c:manualLayout>
                  <c:x val="-8.1410256410256541E-3"/>
                  <c:y val="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DB-4667-BBD9-8A985F4E0DE7}"/>
                </c:ext>
              </c:extLst>
            </c:dLbl>
            <c:dLbl>
              <c:idx val="2"/>
              <c:layout>
                <c:manualLayout>
                  <c:x val="-1.0854700854700855E-2"/>
                  <c:y val="5.8796296296295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DB-4667-BBD9-8A985F4E0DE7}"/>
                </c:ext>
              </c:extLst>
            </c:dLbl>
            <c:dLbl>
              <c:idx val="3"/>
              <c:layout>
                <c:manualLayout>
                  <c:x val="-1.0854700854700855E-2"/>
                  <c:y val="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DB-4667-BBD9-8A985F4E0D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3.16'!$I$24:$I$29</c:f>
              <c:strCache>
                <c:ptCount val="6"/>
                <c:pt idx="0">
                  <c:v>&lt;=17</c:v>
                </c:pt>
                <c:pt idx="1">
                  <c:v>18-29</c:v>
                </c:pt>
                <c:pt idx="2">
                  <c:v>30-44</c:v>
                </c:pt>
                <c:pt idx="3">
                  <c:v>45-54</c:v>
                </c:pt>
                <c:pt idx="4">
                  <c:v>55-64</c:v>
                </c:pt>
                <c:pt idx="5">
                  <c:v>&gt;=65</c:v>
                </c:pt>
              </c:strCache>
            </c:strRef>
          </c:cat>
          <c:val>
            <c:numRef>
              <c:f>'Graf 3.16'!$J$24:$J$29</c:f>
              <c:numCache>
                <c:formatCode>0.0</c:formatCode>
                <c:ptCount val="6"/>
                <c:pt idx="0">
                  <c:v>5.1474089230333684</c:v>
                </c:pt>
                <c:pt idx="1">
                  <c:v>57.833740847007263</c:v>
                </c:pt>
                <c:pt idx="2">
                  <c:v>32.820916770257682</c:v>
                </c:pt>
                <c:pt idx="3">
                  <c:v>62.88456329089432</c:v>
                </c:pt>
                <c:pt idx="4">
                  <c:v>48.746404952634741</c:v>
                </c:pt>
                <c:pt idx="5">
                  <c:v>112.07244362756086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DB-4667-BBD9-8A985F4E0DE7}"/>
            </c:ext>
          </c:extLst>
        </c:ser>
        <c:ser>
          <c:idx val="1"/>
          <c:order val="1"/>
          <c:tx>
            <c:strRef>
              <c:f>'Graf 3.16'!$K$23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4273504273504277E-3"/>
                  <c:y val="5.8796296296296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DB-4667-BBD9-8A985F4E0DE7}"/>
                </c:ext>
              </c:extLst>
            </c:dLbl>
            <c:dLbl>
              <c:idx val="2"/>
              <c:layout>
                <c:manualLayout>
                  <c:x val="8.1410256410256402E-3"/>
                  <c:y val="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DB-4667-BBD9-8A985F4E0DE7}"/>
                </c:ext>
              </c:extLst>
            </c:dLbl>
            <c:dLbl>
              <c:idx val="3"/>
              <c:layout>
                <c:manualLayout>
                  <c:x val="1.0854700854700855E-2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DB-4667-BBD9-8A985F4E0D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3.16'!$I$24:$I$29</c:f>
              <c:strCache>
                <c:ptCount val="6"/>
                <c:pt idx="0">
                  <c:v>&lt;=17</c:v>
                </c:pt>
                <c:pt idx="1">
                  <c:v>18-29</c:v>
                </c:pt>
                <c:pt idx="2">
                  <c:v>30-44</c:v>
                </c:pt>
                <c:pt idx="3">
                  <c:v>45-54</c:v>
                </c:pt>
                <c:pt idx="4">
                  <c:v>55-64</c:v>
                </c:pt>
                <c:pt idx="5">
                  <c:v>&gt;=65</c:v>
                </c:pt>
              </c:strCache>
            </c:strRef>
          </c:cat>
          <c:val>
            <c:numRef>
              <c:f>'Graf 3.16'!$K$24:$K$29</c:f>
              <c:numCache>
                <c:formatCode>0.0</c:formatCode>
                <c:ptCount val="6"/>
                <c:pt idx="0">
                  <c:v>10.417453401428753</c:v>
                </c:pt>
                <c:pt idx="1">
                  <c:v>46.069452991059237</c:v>
                </c:pt>
                <c:pt idx="2">
                  <c:v>67.708101909156895</c:v>
                </c:pt>
                <c:pt idx="3">
                  <c:v>53.922361603356912</c:v>
                </c:pt>
                <c:pt idx="4">
                  <c:v>58.591201199521684</c:v>
                </c:pt>
                <c:pt idx="5">
                  <c:v>34.865348439537939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0DB-4667-BBD9-8A985F4E0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202816"/>
        <c:axId val="304075904"/>
      </c:barChart>
      <c:catAx>
        <c:axId val="301202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304075904"/>
        <c:crosses val="autoZero"/>
        <c:auto val="1"/>
        <c:lblAlgn val="ctr"/>
        <c:lblOffset val="100"/>
        <c:noMultiLvlLbl val="0"/>
      </c:catAx>
      <c:valAx>
        <c:axId val="304075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30120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071773504273501"/>
          <c:y val="6.1715740740740738E-2"/>
          <c:w val="0.29562029914529914"/>
          <c:h val="8.5392129629629637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05511811023626E-2"/>
          <c:y val="7.0576163731761191E-2"/>
          <c:w val="0.89130271216098"/>
          <c:h val="0.657199074074073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 3.4 Graf 3.22'!$L$21</c:f>
              <c:strCache>
                <c:ptCount val="1"/>
                <c:pt idx="0">
                  <c:v>Incidenti a veicolo isolato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84616365470862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52-45E5-AE70-892799344A9A}"/>
                </c:ext>
              </c:extLst>
            </c:dLbl>
            <c:dLbl>
              <c:idx val="1"/>
              <c:layout>
                <c:manualLayout>
                  <c:x val="-1.7965327442428212E-17"/>
                  <c:y val="-4.01527777777777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52-45E5-AE70-892799344A9A}"/>
                </c:ext>
              </c:extLst>
            </c:dLbl>
            <c:dLbl>
              <c:idx val="2"/>
              <c:layout>
                <c:manualLayout>
                  <c:x val="0"/>
                  <c:y val="2.49165802382828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52-45E5-AE70-892799344A9A}"/>
                </c:ext>
              </c:extLst>
            </c:dLbl>
            <c:dLbl>
              <c:idx val="3"/>
              <c:layout>
                <c:manualLayout>
                  <c:x val="-2.0205729326595546E-3"/>
                  <c:y val="1.063828998570033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52-45E5-AE70-892799344A9A}"/>
                </c:ext>
              </c:extLst>
            </c:dLbl>
            <c:dLbl>
              <c:idx val="4"/>
              <c:layout>
                <c:manualLayout>
                  <c:x val="-3.5930654884856425E-17"/>
                  <c:y val="-1.08634259259259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52-45E5-AE70-892799344A9A}"/>
                </c:ext>
              </c:extLst>
            </c:dLbl>
            <c:dLbl>
              <c:idx val="6"/>
              <c:layout>
                <c:manualLayout>
                  <c:x val="0"/>
                  <c:y val="7.62324292145976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52-45E5-AE70-892799344A9A}"/>
                </c:ext>
              </c:extLst>
            </c:dLbl>
            <c:dLbl>
              <c:idx val="7"/>
              <c:layout>
                <c:manualLayout>
                  <c:x val="0"/>
                  <c:y val="-7.8767826549168548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52-45E5-AE70-892799344A9A}"/>
                </c:ext>
              </c:extLst>
            </c:dLbl>
            <c:dLbl>
              <c:idx val="8"/>
              <c:layout>
                <c:manualLayout>
                  <c:x val="-2.0205729326595546E-3"/>
                  <c:y val="1.857067345935691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52-45E5-AE70-892799344A9A}"/>
                </c:ext>
              </c:extLst>
            </c:dLbl>
            <c:dLbl>
              <c:idx val="9"/>
              <c:layout>
                <c:manualLayout>
                  <c:x val="0"/>
                  <c:y val="-3.5583333333334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52-45E5-AE70-892799344A9A}"/>
                </c:ext>
              </c:extLst>
            </c:dLbl>
            <c:dLbl>
              <c:idx val="10"/>
              <c:layout>
                <c:manualLayout>
                  <c:x val="-2.0205729326595546E-3"/>
                  <c:y val="-1.05085547419714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52-45E5-AE70-892799344A9A}"/>
                </c:ext>
              </c:extLst>
            </c:dLbl>
            <c:dLbl>
              <c:idx val="11"/>
              <c:layout>
                <c:manualLayout>
                  <c:x val="0"/>
                  <c:y val="-3.27414687957085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52-45E5-AE70-892799344A9A}"/>
                </c:ext>
              </c:extLst>
            </c:dLbl>
            <c:dLbl>
              <c:idx val="12"/>
              <c:layout>
                <c:manualLayout>
                  <c:x val="0"/>
                  <c:y val="-6.71250151048890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52-45E5-AE70-892799344A9A}"/>
                </c:ext>
              </c:extLst>
            </c:dLbl>
            <c:dLbl>
              <c:idx val="13"/>
              <c:layout>
                <c:manualLayout>
                  <c:x val="0"/>
                  <c:y val="-1.529022515366212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352-45E5-AE70-892799344A9A}"/>
                </c:ext>
              </c:extLst>
            </c:dLbl>
            <c:dLbl>
              <c:idx val="14"/>
              <c:layout>
                <c:manualLayout>
                  <c:x val="-1.437226195394257E-16"/>
                  <c:y val="-9.77268518518518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352-45E5-AE70-892799344A9A}"/>
                </c:ext>
              </c:extLst>
            </c:dLbl>
            <c:dLbl>
              <c:idx val="15"/>
              <c:layout>
                <c:manualLayout>
                  <c:x val="0"/>
                  <c:y val="2.46203703703703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352-45E5-AE70-892799344A9A}"/>
                </c:ext>
              </c:extLst>
            </c:dLbl>
            <c:dLbl>
              <c:idx val="16"/>
              <c:layout>
                <c:manualLayout>
                  <c:x val="0"/>
                  <c:y val="-3.6400002668839299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352-45E5-AE70-892799344A9A}"/>
                </c:ext>
              </c:extLst>
            </c:dLbl>
            <c:dLbl>
              <c:idx val="17"/>
              <c:layout>
                <c:manualLayout>
                  <c:x val="0"/>
                  <c:y val="-1.422639615509218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352-45E5-AE70-892799344A9A}"/>
                </c:ext>
              </c:extLst>
            </c:dLbl>
            <c:dLbl>
              <c:idx val="18"/>
              <c:layout>
                <c:manualLayout>
                  <c:x val="0"/>
                  <c:y val="-4.7038292654538771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352-45E5-AE70-892799344A9A}"/>
                </c:ext>
              </c:extLst>
            </c:dLbl>
            <c:dLbl>
              <c:idx val="19"/>
              <c:layout>
                <c:manualLayout>
                  <c:x val="0"/>
                  <c:y val="-1.16555555555555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352-45E5-AE70-892799344A9A}"/>
                </c:ext>
              </c:extLst>
            </c:dLbl>
            <c:dLbl>
              <c:idx val="20"/>
              <c:layout>
                <c:manualLayout>
                  <c:x val="-1.437226195394257E-16"/>
                  <c:y val="-2.13240740740740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352-45E5-AE70-892799344A9A}"/>
                </c:ext>
              </c:extLst>
            </c:dLbl>
            <c:dLbl>
              <c:idx val="21"/>
              <c:layout>
                <c:manualLayout>
                  <c:x val="0"/>
                  <c:y val="-1.18194444444444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352-45E5-AE70-892799344A9A}"/>
                </c:ext>
              </c:extLst>
            </c:dLbl>
            <c:dLbl>
              <c:idx val="22"/>
              <c:layout>
                <c:manualLayout>
                  <c:x val="0"/>
                  <c:y val="9.546091261376069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352-45E5-AE70-892799344A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 3.4 Graf 3.22'!$I$22:$J$44</c:f>
              <c:multiLvlStrCache>
                <c:ptCount val="23"/>
                <c:lvl>
                  <c:pt idx="0">
                    <c:v>2001</c:v>
                  </c:pt>
                  <c:pt idx="1">
                    <c:v>2011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6">
                    <c:v>2001</c:v>
                  </c:pt>
                  <c:pt idx="7">
                    <c:v>2011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2">
                    <c:v>2001</c:v>
                  </c:pt>
                  <c:pt idx="13">
                    <c:v>2011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2020</c:v>
                  </c:pt>
                  <c:pt idx="18">
                    <c:v>2001</c:v>
                  </c:pt>
                  <c:pt idx="19">
                    <c:v>2011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</c:lvl>
                <c:lvl>
                  <c:pt idx="0">
                    <c:v>L'Aquila</c:v>
                  </c:pt>
                  <c:pt idx="6">
                    <c:v>Teramo</c:v>
                  </c:pt>
                  <c:pt idx="12">
                    <c:v>Pescara</c:v>
                  </c:pt>
                  <c:pt idx="18">
                    <c:v>Chieti</c:v>
                  </c:pt>
                </c:lvl>
              </c:multiLvlStrCache>
            </c:multiLvlStrRef>
          </c:cat>
          <c:val>
            <c:numRef>
              <c:f>'Tab 3.4 Graf 3.22'!$L$22:$L$44</c:f>
              <c:numCache>
                <c:formatCode>General</c:formatCode>
                <c:ptCount val="23"/>
                <c:pt idx="0" formatCode="#,##0">
                  <c:v>246</c:v>
                </c:pt>
                <c:pt idx="1">
                  <c:v>195</c:v>
                </c:pt>
                <c:pt idx="2" formatCode="#,##0">
                  <c:v>157</c:v>
                </c:pt>
                <c:pt idx="3" formatCode="#,##0">
                  <c:v>137</c:v>
                </c:pt>
                <c:pt idx="4" formatCode="#,##0">
                  <c:v>131</c:v>
                </c:pt>
                <c:pt idx="6" formatCode="#,##0">
                  <c:v>200</c:v>
                </c:pt>
                <c:pt idx="7">
                  <c:v>145</c:v>
                </c:pt>
                <c:pt idx="8" formatCode="#,##0">
                  <c:v>119</c:v>
                </c:pt>
                <c:pt idx="9" formatCode="#,##0">
                  <c:v>163</c:v>
                </c:pt>
                <c:pt idx="10" formatCode="#,##0">
                  <c:v>128</c:v>
                </c:pt>
                <c:pt idx="12" formatCode="#,##0">
                  <c:v>196</c:v>
                </c:pt>
                <c:pt idx="13" formatCode="#,##0">
                  <c:v>115</c:v>
                </c:pt>
                <c:pt idx="14" formatCode="#,##0">
                  <c:v>117</c:v>
                </c:pt>
                <c:pt idx="15" formatCode="#,##0">
                  <c:v>111</c:v>
                </c:pt>
                <c:pt idx="16" formatCode="#,##0">
                  <c:v>86</c:v>
                </c:pt>
                <c:pt idx="18" formatCode="#,##0">
                  <c:v>240</c:v>
                </c:pt>
                <c:pt idx="19" formatCode="#,##0">
                  <c:v>176</c:v>
                </c:pt>
                <c:pt idx="20" formatCode="#,##0">
                  <c:v>163</c:v>
                </c:pt>
                <c:pt idx="21" formatCode="#,##0">
                  <c:v>158</c:v>
                </c:pt>
                <c:pt idx="22" formatCode="#,##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352-45E5-AE70-892799344A9A}"/>
            </c:ext>
          </c:extLst>
        </c:ser>
        <c:ser>
          <c:idx val="1"/>
          <c:order val="1"/>
          <c:tx>
            <c:strRef>
              <c:f>'Tab 3.4 Graf 3.22'!$M$21</c:f>
              <c:strCache>
                <c:ptCount val="1"/>
                <c:pt idx="0">
                  <c:v>Incidenti tra veicoli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 3.4 Graf 3.22'!$I$22:$J$44</c:f>
              <c:multiLvlStrCache>
                <c:ptCount val="23"/>
                <c:lvl>
                  <c:pt idx="0">
                    <c:v>2001</c:v>
                  </c:pt>
                  <c:pt idx="1">
                    <c:v>2011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6">
                    <c:v>2001</c:v>
                  </c:pt>
                  <c:pt idx="7">
                    <c:v>2011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2">
                    <c:v>2001</c:v>
                  </c:pt>
                  <c:pt idx="13">
                    <c:v>2011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2020</c:v>
                  </c:pt>
                  <c:pt idx="18">
                    <c:v>2001</c:v>
                  </c:pt>
                  <c:pt idx="19">
                    <c:v>2011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</c:lvl>
                <c:lvl>
                  <c:pt idx="0">
                    <c:v>L'Aquila</c:v>
                  </c:pt>
                  <c:pt idx="6">
                    <c:v>Teramo</c:v>
                  </c:pt>
                  <c:pt idx="12">
                    <c:v>Pescara</c:v>
                  </c:pt>
                  <c:pt idx="18">
                    <c:v>Chieti</c:v>
                  </c:pt>
                </c:lvl>
              </c:multiLvlStrCache>
            </c:multiLvlStrRef>
          </c:cat>
          <c:val>
            <c:numRef>
              <c:f>'Tab 3.4 Graf 3.22'!$M$22:$M$44</c:f>
              <c:numCache>
                <c:formatCode>General</c:formatCode>
                <c:ptCount val="23"/>
                <c:pt idx="0" formatCode="#,##0">
                  <c:v>709</c:v>
                </c:pt>
                <c:pt idx="1">
                  <c:v>550</c:v>
                </c:pt>
                <c:pt idx="2" formatCode="#,##0">
                  <c:v>395</c:v>
                </c:pt>
                <c:pt idx="3" formatCode="#,##0">
                  <c:v>401</c:v>
                </c:pt>
                <c:pt idx="4" formatCode="#,##0">
                  <c:v>239</c:v>
                </c:pt>
                <c:pt idx="6" formatCode="#,##0">
                  <c:v>1091</c:v>
                </c:pt>
                <c:pt idx="7" formatCode="#,##0">
                  <c:v>800</c:v>
                </c:pt>
                <c:pt idx="8" formatCode="#,##0">
                  <c:v>661</c:v>
                </c:pt>
                <c:pt idx="9" formatCode="#,##0">
                  <c:v>634</c:v>
                </c:pt>
                <c:pt idx="10" formatCode="#,##0">
                  <c:v>403</c:v>
                </c:pt>
                <c:pt idx="12" formatCode="#,##0">
                  <c:v>1482</c:v>
                </c:pt>
                <c:pt idx="13" formatCode="#,##0">
                  <c:v>946</c:v>
                </c:pt>
                <c:pt idx="14" formatCode="#,##0">
                  <c:v>674</c:v>
                </c:pt>
                <c:pt idx="15" formatCode="#,##0">
                  <c:v>629</c:v>
                </c:pt>
                <c:pt idx="16" formatCode="#,##0">
                  <c:v>484</c:v>
                </c:pt>
                <c:pt idx="18" formatCode="#,##0">
                  <c:v>1095</c:v>
                </c:pt>
                <c:pt idx="19" formatCode="#,##0">
                  <c:v>818</c:v>
                </c:pt>
                <c:pt idx="20" formatCode="#,##0">
                  <c:v>575</c:v>
                </c:pt>
                <c:pt idx="21" formatCode="#,##0">
                  <c:v>598</c:v>
                </c:pt>
                <c:pt idx="22" formatCode="#,##0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352-45E5-AE70-892799344A9A}"/>
            </c:ext>
          </c:extLst>
        </c:ser>
        <c:ser>
          <c:idx val="2"/>
          <c:order val="2"/>
          <c:tx>
            <c:strRef>
              <c:f>'Tab 3.4 Graf 3.22'!$N$21</c:f>
              <c:strCache>
                <c:ptCount val="1"/>
                <c:pt idx="0">
                  <c:v>Incidenti tra veicolo e pedone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3.29259259259259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352-45E5-AE70-892799344A9A}"/>
                </c:ext>
              </c:extLst>
            </c:dLbl>
            <c:dLbl>
              <c:idx val="1"/>
              <c:layout>
                <c:manualLayout>
                  <c:x val="-1.8478622512211877E-17"/>
                  <c:y val="-2.82222222222222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352-45E5-AE70-892799344A9A}"/>
                </c:ext>
              </c:extLst>
            </c:dLbl>
            <c:dLbl>
              <c:idx val="2"/>
              <c:layout>
                <c:manualLayout>
                  <c:x val="0"/>
                  <c:y val="-3.29259259259259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352-45E5-AE70-892799344A9A}"/>
                </c:ext>
              </c:extLst>
            </c:dLbl>
            <c:dLbl>
              <c:idx val="3"/>
              <c:layout>
                <c:manualLayout>
                  <c:x val="0"/>
                  <c:y val="-3.29259259259259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352-45E5-AE70-892799344A9A}"/>
                </c:ext>
              </c:extLst>
            </c:dLbl>
            <c:dLbl>
              <c:idx val="4"/>
              <c:layout>
                <c:manualLayout>
                  <c:x val="0"/>
                  <c:y val="-3.52777777777777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352-45E5-AE70-892799344A9A}"/>
                </c:ext>
              </c:extLst>
            </c:dLbl>
            <c:dLbl>
              <c:idx val="5"/>
              <c:layout>
                <c:manualLayout>
                  <c:x val="0"/>
                  <c:y val="-4.23333333333333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352-45E5-AE70-892799344A9A}"/>
                </c:ext>
              </c:extLst>
            </c:dLbl>
            <c:dLbl>
              <c:idx val="6"/>
              <c:layout>
                <c:manualLayout>
                  <c:x val="0"/>
                  <c:y val="-4.23333333333333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352-45E5-AE70-892799344A9A}"/>
                </c:ext>
              </c:extLst>
            </c:dLbl>
            <c:dLbl>
              <c:idx val="7"/>
              <c:layout>
                <c:manualLayout>
                  <c:x val="0"/>
                  <c:y val="-4.23333333333333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352-45E5-AE70-892799344A9A}"/>
                </c:ext>
              </c:extLst>
            </c:dLbl>
            <c:dLbl>
              <c:idx val="8"/>
              <c:layout>
                <c:manualLayout>
                  <c:x val="0"/>
                  <c:y val="-3.29259259259259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352-45E5-AE70-892799344A9A}"/>
                </c:ext>
              </c:extLst>
            </c:dLbl>
            <c:dLbl>
              <c:idx val="9"/>
              <c:layout>
                <c:manualLayout>
                  <c:x val="0"/>
                  <c:y val="-3.52777777777778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352-45E5-AE70-892799344A9A}"/>
                </c:ext>
              </c:extLst>
            </c:dLbl>
            <c:dLbl>
              <c:idx val="10"/>
              <c:layout>
                <c:manualLayout>
                  <c:x val="-7.3914490048847507E-17"/>
                  <c:y val="-4.70370370370370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352-45E5-AE70-892799344A9A}"/>
                </c:ext>
              </c:extLst>
            </c:dLbl>
            <c:dLbl>
              <c:idx val="11"/>
              <c:layout>
                <c:manualLayout>
                  <c:x val="-2.0158730158730161E-3"/>
                  <c:y val="-3.29259259259259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352-45E5-AE70-892799344A9A}"/>
                </c:ext>
              </c:extLst>
            </c:dLbl>
            <c:dLbl>
              <c:idx val="12"/>
              <c:layout>
                <c:manualLayout>
                  <c:x val="0"/>
                  <c:y val="-3.76296296296296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352-45E5-AE70-892799344A9A}"/>
                </c:ext>
              </c:extLst>
            </c:dLbl>
            <c:dLbl>
              <c:idx val="13"/>
              <c:layout>
                <c:manualLayout>
                  <c:x val="0"/>
                  <c:y val="-4.23333333333333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352-45E5-AE70-892799344A9A}"/>
                </c:ext>
              </c:extLst>
            </c:dLbl>
            <c:dLbl>
              <c:idx val="14"/>
              <c:layout>
                <c:manualLayout>
                  <c:x val="-1.437226195394257E-16"/>
                  <c:y val="-4.70370370370370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352-45E5-AE70-892799344A9A}"/>
                </c:ext>
              </c:extLst>
            </c:dLbl>
            <c:dLbl>
              <c:idx val="15"/>
              <c:layout>
                <c:manualLayout>
                  <c:x val="0"/>
                  <c:y val="-4.23333333333333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352-45E5-AE70-892799344A9A}"/>
                </c:ext>
              </c:extLst>
            </c:dLbl>
            <c:dLbl>
              <c:idx val="16"/>
              <c:layout>
                <c:manualLayout>
                  <c:x val="0"/>
                  <c:y val="-3.76296296296296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352-45E5-AE70-892799344A9A}"/>
                </c:ext>
              </c:extLst>
            </c:dLbl>
            <c:dLbl>
              <c:idx val="17"/>
              <c:layout>
                <c:manualLayout>
                  <c:x val="0"/>
                  <c:y val="-4.2333333333333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352-45E5-AE70-892799344A9A}"/>
                </c:ext>
              </c:extLst>
            </c:dLbl>
            <c:dLbl>
              <c:idx val="18"/>
              <c:layout>
                <c:manualLayout>
                  <c:x val="0"/>
                  <c:y val="-4.23333333333333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352-45E5-AE70-892799344A9A}"/>
                </c:ext>
              </c:extLst>
            </c:dLbl>
            <c:dLbl>
              <c:idx val="19"/>
              <c:layout>
                <c:manualLayout>
                  <c:x val="0"/>
                  <c:y val="-4.1157407407407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4352-45E5-AE70-892799344A9A}"/>
                </c:ext>
              </c:extLst>
            </c:dLbl>
            <c:dLbl>
              <c:idx val="20"/>
              <c:layout>
                <c:manualLayout>
                  <c:x val="-1.437226195394257E-16"/>
                  <c:y val="-5.29166666666667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352-45E5-AE70-892799344A9A}"/>
                </c:ext>
              </c:extLst>
            </c:dLbl>
            <c:dLbl>
              <c:idx val="21"/>
              <c:layout>
                <c:manualLayout>
                  <c:x val="0"/>
                  <c:y val="-4.703703703703703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4352-45E5-AE70-892799344A9A}"/>
                </c:ext>
              </c:extLst>
            </c:dLbl>
            <c:dLbl>
              <c:idx val="22"/>
              <c:layout>
                <c:manualLayout>
                  <c:x val="0"/>
                  <c:y val="-3.54144184088050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352-45E5-AE70-892799344A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 3.4 Graf 3.22'!$I$22:$J$44</c:f>
              <c:multiLvlStrCache>
                <c:ptCount val="23"/>
                <c:lvl>
                  <c:pt idx="0">
                    <c:v>2001</c:v>
                  </c:pt>
                  <c:pt idx="1">
                    <c:v>2011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6">
                    <c:v>2001</c:v>
                  </c:pt>
                  <c:pt idx="7">
                    <c:v>2011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2">
                    <c:v>2001</c:v>
                  </c:pt>
                  <c:pt idx="13">
                    <c:v>2011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2020</c:v>
                  </c:pt>
                  <c:pt idx="18">
                    <c:v>2001</c:v>
                  </c:pt>
                  <c:pt idx="19">
                    <c:v>2011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</c:lvl>
                <c:lvl>
                  <c:pt idx="0">
                    <c:v>L'Aquila</c:v>
                  </c:pt>
                  <c:pt idx="6">
                    <c:v>Teramo</c:v>
                  </c:pt>
                  <c:pt idx="12">
                    <c:v>Pescara</c:v>
                  </c:pt>
                  <c:pt idx="18">
                    <c:v>Chieti</c:v>
                  </c:pt>
                </c:lvl>
              </c:multiLvlStrCache>
            </c:multiLvlStrRef>
          </c:cat>
          <c:val>
            <c:numRef>
              <c:f>'Tab 3.4 Graf 3.22'!$N$22:$N$44</c:f>
              <c:numCache>
                <c:formatCode>#,##0</c:formatCode>
                <c:ptCount val="23"/>
                <c:pt idx="0">
                  <c:v>56</c:v>
                </c:pt>
                <c:pt idx="1">
                  <c:v>67</c:v>
                </c:pt>
                <c:pt idx="2">
                  <c:v>46</c:v>
                </c:pt>
                <c:pt idx="3">
                  <c:v>91</c:v>
                </c:pt>
                <c:pt idx="4">
                  <c:v>41</c:v>
                </c:pt>
                <c:pt idx="6">
                  <c:v>61</c:v>
                </c:pt>
                <c:pt idx="7" formatCode="General">
                  <c:v>59</c:v>
                </c:pt>
                <c:pt idx="8">
                  <c:v>68</c:v>
                </c:pt>
                <c:pt idx="9">
                  <c:v>57</c:v>
                </c:pt>
                <c:pt idx="10">
                  <c:v>46</c:v>
                </c:pt>
                <c:pt idx="12">
                  <c:v>107</c:v>
                </c:pt>
                <c:pt idx="13">
                  <c:v>106</c:v>
                </c:pt>
                <c:pt idx="14">
                  <c:v>94</c:v>
                </c:pt>
                <c:pt idx="15">
                  <c:v>106</c:v>
                </c:pt>
                <c:pt idx="16">
                  <c:v>90</c:v>
                </c:pt>
                <c:pt idx="18">
                  <c:v>91</c:v>
                </c:pt>
                <c:pt idx="19" formatCode="General">
                  <c:v>81</c:v>
                </c:pt>
                <c:pt idx="20">
                  <c:v>76</c:v>
                </c:pt>
                <c:pt idx="21">
                  <c:v>75</c:v>
                </c:pt>
                <c:pt idx="2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4352-45E5-AE70-892799344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173440"/>
        <c:axId val="230752256"/>
      </c:barChart>
      <c:catAx>
        <c:axId val="22217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 sz="800"/>
            </a:pPr>
            <a:endParaRPr lang="it-IT"/>
          </a:p>
        </c:txPr>
        <c:crossAx val="230752256"/>
        <c:crosses val="autoZero"/>
        <c:auto val="1"/>
        <c:lblAlgn val="ctr"/>
        <c:lblOffset val="100"/>
        <c:noMultiLvlLbl val="0"/>
      </c:catAx>
      <c:valAx>
        <c:axId val="230752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2217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642407407407405"/>
          <c:y val="1.6284972283137127E-2"/>
          <c:w val="0.57514783950617288"/>
          <c:h val="6.9032830440518778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5796668110757E-2"/>
          <c:y val="4.2059264650057396E-2"/>
          <c:w val="0.92972775642507011"/>
          <c:h val="0.73049102564102575"/>
        </c:manualLayout>
      </c:layout>
      <c:lineChart>
        <c:grouping val="standard"/>
        <c:varyColors val="0"/>
        <c:ser>
          <c:idx val="0"/>
          <c:order val="0"/>
          <c:tx>
            <c:strRef>
              <c:f>'Graf 3.23'!$B$29</c:f>
              <c:strCache>
                <c:ptCount val="1"/>
                <c:pt idx="0">
                  <c:v>Conducente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9396507936507936E-2"/>
                  <c:y val="-1.8814814814814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B4-44FF-ADD4-26751F7BB2F1}"/>
                </c:ext>
              </c:extLst>
            </c:dLbl>
            <c:dLbl>
              <c:idx val="1"/>
              <c:layout>
                <c:manualLayout>
                  <c:x val="-2.738063492063492E-2"/>
                  <c:y val="-3.292592592592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B4-44FF-ADD4-26751F7BB2F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B4-44FF-ADD4-26751F7BB2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B4-44FF-ADD4-26751F7BB2F1}"/>
                </c:ext>
              </c:extLst>
            </c:dLbl>
            <c:dLbl>
              <c:idx val="4"/>
              <c:layout>
                <c:manualLayout>
                  <c:x val="-2.7355396825396824E-2"/>
                  <c:y val="2.3518518518518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B4-44FF-ADD4-26751F7BB2F1}"/>
                </c:ext>
              </c:extLst>
            </c:dLbl>
            <c:dLbl>
              <c:idx val="5"/>
              <c:layout>
                <c:manualLayout>
                  <c:x val="-2.9396507936507936E-2"/>
                  <c:y val="-9.40740740740739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B4-44FF-ADD4-26751F7BB2F1}"/>
                </c:ext>
              </c:extLst>
            </c:dLbl>
            <c:dLbl>
              <c:idx val="6"/>
              <c:layout>
                <c:manualLayout>
                  <c:x val="-3.1387142857142857E-2"/>
                  <c:y val="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B4-44FF-ADD4-26751F7BB2F1}"/>
                </c:ext>
              </c:extLst>
            </c:dLbl>
            <c:dLbl>
              <c:idx val="7"/>
              <c:layout>
                <c:manualLayout>
                  <c:x val="-2.7355396825396824E-2"/>
                  <c:y val="1.881481481481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B4-44FF-ADD4-26751F7BB2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B4-44FF-ADD4-26751F7BB2F1}"/>
                </c:ext>
              </c:extLst>
            </c:dLbl>
            <c:dLbl>
              <c:idx val="9"/>
              <c:layout>
                <c:manualLayout>
                  <c:x val="-2.5309365079365081E-2"/>
                  <c:y val="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B4-44FF-ADD4-26751F7BB2F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B4-44FF-ADD4-26751F7BB2F1}"/>
                </c:ext>
              </c:extLst>
            </c:dLbl>
            <c:dLbl>
              <c:idx val="11"/>
              <c:layout>
                <c:manualLayout>
                  <c:x val="-2.5309365079365081E-2"/>
                  <c:y val="-3.762962962962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B4-44FF-ADD4-26751F7BB2F1}"/>
                </c:ext>
              </c:extLst>
            </c:dLbl>
            <c:dLbl>
              <c:idx val="12"/>
              <c:layout>
                <c:manualLayout>
                  <c:x val="-2.5309365079365081E-2"/>
                  <c:y val="3.762962962962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0B4-44FF-ADD4-26751F7BB2F1}"/>
                </c:ext>
              </c:extLst>
            </c:dLbl>
            <c:dLbl>
              <c:idx val="13"/>
              <c:layout>
                <c:manualLayout>
                  <c:x val="-2.5309365079365081E-2"/>
                  <c:y val="-2.822222222222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0B4-44FF-ADD4-26751F7BB2F1}"/>
                </c:ext>
              </c:extLst>
            </c:dLbl>
            <c:dLbl>
              <c:idx val="14"/>
              <c:layout>
                <c:manualLayout>
                  <c:x val="-2.5309365079365081E-2"/>
                  <c:y val="3.762962962962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0B4-44FF-ADD4-26751F7BB2F1}"/>
                </c:ext>
              </c:extLst>
            </c:dLbl>
            <c:dLbl>
              <c:idx val="15"/>
              <c:layout>
                <c:manualLayout>
                  <c:x val="-2.3293492063492065E-2"/>
                  <c:y val="-4.2333333333333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0B4-44FF-ADD4-26751F7BB2F1}"/>
                </c:ext>
              </c:extLst>
            </c:dLbl>
            <c:dLbl>
              <c:idx val="16"/>
              <c:layout>
                <c:manualLayout>
                  <c:x val="-2.5309365079365081E-2"/>
                  <c:y val="3.762962962962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0B4-44FF-ADD4-26751F7BB2F1}"/>
                </c:ext>
              </c:extLst>
            </c:dLbl>
            <c:dLbl>
              <c:idx val="17"/>
              <c:layout>
                <c:manualLayout>
                  <c:x val="-2.4606327160493827E-2"/>
                  <c:y val="-2.3518518518518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0B4-44FF-ADD4-26751F7BB2F1}"/>
                </c:ext>
              </c:extLst>
            </c:dLbl>
            <c:dLbl>
              <c:idx val="18"/>
              <c:layout>
                <c:manualLayout>
                  <c:x val="-2.493655869366309E-2"/>
                  <c:y val="-3.256410256410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0B4-44FF-ADD4-26751F7BB2F1}"/>
                </c:ext>
              </c:extLst>
            </c:dLbl>
            <c:dLbl>
              <c:idx val="19"/>
              <c:layout>
                <c:manualLayout>
                  <c:x val="-1.8478070340375016E-2"/>
                  <c:y val="-2.7136752136752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0B4-44FF-ADD4-26751F7BB2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3.23'!$C$28:$V$28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'Graf 3.23'!$C$29:$V$29</c:f>
              <c:numCache>
                <c:formatCode>General</c:formatCode>
                <c:ptCount val="20"/>
                <c:pt idx="0">
                  <c:v>113</c:v>
                </c:pt>
                <c:pt idx="1">
                  <c:v>110</c:v>
                </c:pt>
                <c:pt idx="2">
                  <c:v>100</c:v>
                </c:pt>
                <c:pt idx="3">
                  <c:v>99</c:v>
                </c:pt>
                <c:pt idx="4">
                  <c:v>80</c:v>
                </c:pt>
                <c:pt idx="5">
                  <c:v>110</c:v>
                </c:pt>
                <c:pt idx="6">
                  <c:v>80</c:v>
                </c:pt>
                <c:pt idx="7">
                  <c:v>64</c:v>
                </c:pt>
                <c:pt idx="8">
                  <c:v>67</c:v>
                </c:pt>
                <c:pt idx="9">
                  <c:v>53</c:v>
                </c:pt>
                <c:pt idx="10">
                  <c:v>59</c:v>
                </c:pt>
                <c:pt idx="11">
                  <c:v>63</c:v>
                </c:pt>
                <c:pt idx="12">
                  <c:v>42</c:v>
                </c:pt>
                <c:pt idx="13">
                  <c:v>58</c:v>
                </c:pt>
                <c:pt idx="14">
                  <c:v>53</c:v>
                </c:pt>
                <c:pt idx="15">
                  <c:v>56</c:v>
                </c:pt>
                <c:pt idx="16">
                  <c:v>45</c:v>
                </c:pt>
                <c:pt idx="17">
                  <c:v>52</c:v>
                </c:pt>
                <c:pt idx="18">
                  <c:v>50</c:v>
                </c:pt>
                <c:pt idx="19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0B4-44FF-ADD4-26751F7BB2F1}"/>
            </c:ext>
          </c:extLst>
        </c:ser>
        <c:ser>
          <c:idx val="1"/>
          <c:order val="1"/>
          <c:tx>
            <c:strRef>
              <c:f>'Graf 3.23'!$B$30</c:f>
              <c:strCache>
                <c:ptCount val="1"/>
                <c:pt idx="0">
                  <c:v>Passeggero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1356984126984129E-2"/>
                  <c:y val="4.23333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0B4-44FF-ADD4-26751F7BB2F1}"/>
                </c:ext>
              </c:extLst>
            </c:dLbl>
            <c:dLbl>
              <c:idx val="1"/>
              <c:layout>
                <c:manualLayout>
                  <c:x val="-2.5309365079365081E-2"/>
                  <c:y val="-3.762962962962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0B4-44FF-ADD4-26751F7BB2F1}"/>
                </c:ext>
              </c:extLst>
            </c:dLbl>
            <c:dLbl>
              <c:idx val="2"/>
              <c:layout>
                <c:manualLayout>
                  <c:x val="-2.1277619047619049E-2"/>
                  <c:y val="3.2925925925925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0B4-44FF-ADD4-26751F7BB2F1}"/>
                </c:ext>
              </c:extLst>
            </c:dLbl>
            <c:dLbl>
              <c:idx val="3"/>
              <c:layout>
                <c:manualLayout>
                  <c:x val="-2.5309365079365081E-2"/>
                  <c:y val="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0B4-44FF-ADD4-26751F7BB2F1}"/>
                </c:ext>
              </c:extLst>
            </c:dLbl>
            <c:dLbl>
              <c:idx val="4"/>
              <c:layout>
                <c:manualLayout>
                  <c:x val="-2.5309365079365081E-2"/>
                  <c:y val="-3.762962962962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0B4-44FF-ADD4-26751F7BB2F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0B4-44FF-ADD4-26751F7BB2F1}"/>
                </c:ext>
              </c:extLst>
            </c:dLbl>
            <c:dLbl>
              <c:idx val="6"/>
              <c:layout>
                <c:manualLayout>
                  <c:x val="-2.1277619047619049E-2"/>
                  <c:y val="-3.2925925925925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0B4-44FF-ADD4-26751F7BB2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0B4-44FF-ADD4-26751F7BB2F1}"/>
                </c:ext>
              </c:extLst>
            </c:dLbl>
            <c:dLbl>
              <c:idx val="8"/>
              <c:layout>
                <c:manualLayout>
                  <c:x val="-2.5309365079365081E-2"/>
                  <c:y val="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0B4-44FF-ADD4-26751F7BB2F1}"/>
                </c:ext>
              </c:extLst>
            </c:dLbl>
            <c:dLbl>
              <c:idx val="9"/>
              <c:layout>
                <c:manualLayout>
                  <c:x val="-2.5309365079365081E-2"/>
                  <c:y val="-4.23333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0B4-44FF-ADD4-26751F7BB2F1}"/>
                </c:ext>
              </c:extLst>
            </c:dLbl>
            <c:dLbl>
              <c:idx val="10"/>
              <c:layout>
                <c:manualLayout>
                  <c:x val="-2.3293492063492138E-2"/>
                  <c:y val="-4.7037037037036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0B4-44FF-ADD4-26751F7BB2F1}"/>
                </c:ext>
              </c:extLst>
            </c:dLbl>
            <c:dLbl>
              <c:idx val="11"/>
              <c:layout>
                <c:manualLayout>
                  <c:x val="-2.5309365079365081E-2"/>
                  <c:y val="-3.762962962962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0B4-44FF-ADD4-26751F7BB2F1}"/>
                </c:ext>
              </c:extLst>
            </c:dLbl>
            <c:dLbl>
              <c:idx val="12"/>
              <c:layout>
                <c:manualLayout>
                  <c:x val="-2.5309365079365081E-2"/>
                  <c:y val="2.822222222222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0B4-44FF-ADD4-26751F7BB2F1}"/>
                </c:ext>
              </c:extLst>
            </c:dLbl>
            <c:dLbl>
              <c:idx val="13"/>
              <c:layout>
                <c:manualLayout>
                  <c:x val="-2.5309365079365081E-2"/>
                  <c:y val="-5.174074074074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0B4-44FF-ADD4-26751F7BB2F1}"/>
                </c:ext>
              </c:extLst>
            </c:dLbl>
            <c:dLbl>
              <c:idx val="14"/>
              <c:layout>
                <c:manualLayout>
                  <c:x val="-2.5309365079365081E-2"/>
                  <c:y val="-3.762962962962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0B4-44FF-ADD4-26751F7BB2F1}"/>
                </c:ext>
              </c:extLst>
            </c:dLbl>
            <c:dLbl>
              <c:idx val="15"/>
              <c:layout>
                <c:manualLayout>
                  <c:x val="-2.0632561728395206E-2"/>
                  <c:y val="1.4111111111111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0B4-44FF-ADD4-26751F7BB2F1}"/>
                </c:ext>
              </c:extLst>
            </c:dLbl>
            <c:dLbl>
              <c:idx val="16"/>
              <c:layout>
                <c:manualLayout>
                  <c:x val="-2.5309365079365081E-2"/>
                  <c:y val="-3.2925925925925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0B4-44FF-ADD4-26751F7BB2F1}"/>
                </c:ext>
              </c:extLst>
            </c:dLbl>
            <c:dLbl>
              <c:idx val="17"/>
              <c:layout>
                <c:manualLayout>
                  <c:x val="-2.4606327160493827E-2"/>
                  <c:y val="-3.292592592592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0B4-44FF-ADD4-26751F7BB2F1}"/>
                </c:ext>
              </c:extLst>
            </c:dLbl>
            <c:dLbl>
              <c:idx val="18"/>
              <c:layout>
                <c:manualLayout>
                  <c:x val="-3.1396374577145766E-2"/>
                  <c:y val="2.691761514168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0B4-44FF-ADD4-26751F7BB2F1}"/>
                </c:ext>
              </c:extLst>
            </c:dLbl>
            <c:dLbl>
              <c:idx val="19"/>
              <c:layout>
                <c:manualLayout>
                  <c:x val="-1.1322062466279944E-2"/>
                  <c:y val="-5.38352302833777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0B4-44FF-ADD4-26751F7BB2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3.23'!$C$28:$V$28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'Graf 3.23'!$C$30:$V$30</c:f>
              <c:numCache>
                <c:formatCode>General</c:formatCode>
                <c:ptCount val="20"/>
                <c:pt idx="0">
                  <c:v>39</c:v>
                </c:pt>
                <c:pt idx="1">
                  <c:v>46</c:v>
                </c:pt>
                <c:pt idx="2">
                  <c:v>37</c:v>
                </c:pt>
                <c:pt idx="3">
                  <c:v>31</c:v>
                </c:pt>
                <c:pt idx="4">
                  <c:v>36</c:v>
                </c:pt>
                <c:pt idx="5">
                  <c:v>36</c:v>
                </c:pt>
                <c:pt idx="6">
                  <c:v>24</c:v>
                </c:pt>
                <c:pt idx="7">
                  <c:v>18</c:v>
                </c:pt>
                <c:pt idx="8">
                  <c:v>10</c:v>
                </c:pt>
                <c:pt idx="9">
                  <c:v>16</c:v>
                </c:pt>
                <c:pt idx="10">
                  <c:v>12</c:v>
                </c:pt>
                <c:pt idx="11">
                  <c:v>16</c:v>
                </c:pt>
                <c:pt idx="12">
                  <c:v>11</c:v>
                </c:pt>
                <c:pt idx="13">
                  <c:v>14</c:v>
                </c:pt>
                <c:pt idx="14">
                  <c:v>18</c:v>
                </c:pt>
                <c:pt idx="15">
                  <c:v>8</c:v>
                </c:pt>
                <c:pt idx="16">
                  <c:v>13</c:v>
                </c:pt>
                <c:pt idx="17">
                  <c:v>15</c:v>
                </c:pt>
                <c:pt idx="18">
                  <c:v>12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B0B4-44FF-ADD4-26751F7BB2F1}"/>
            </c:ext>
          </c:extLst>
        </c:ser>
        <c:ser>
          <c:idx val="2"/>
          <c:order val="2"/>
          <c:tx>
            <c:strRef>
              <c:f>'Graf 3.23'!$B$31</c:f>
              <c:strCache>
                <c:ptCount val="1"/>
                <c:pt idx="0">
                  <c:v>Pedone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5309365079365081E-2"/>
                  <c:y val="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0B4-44FF-ADD4-26751F7BB2F1}"/>
                </c:ext>
              </c:extLst>
            </c:dLbl>
            <c:dLbl>
              <c:idx val="1"/>
              <c:layout>
                <c:manualLayout>
                  <c:x val="-2.9341111111111109E-2"/>
                  <c:y val="-1.41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0B4-44FF-ADD4-26751F7BB2F1}"/>
                </c:ext>
              </c:extLst>
            </c:dLbl>
            <c:dLbl>
              <c:idx val="2"/>
              <c:layout>
                <c:manualLayout>
                  <c:x val="-2.4606327160493827E-2"/>
                  <c:y val="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0B4-44FF-ADD4-26751F7BB2F1}"/>
                </c:ext>
              </c:extLst>
            </c:dLbl>
            <c:dLbl>
              <c:idx val="3"/>
              <c:layout>
                <c:manualLayout>
                  <c:x val="-2.4606327160493827E-2"/>
                  <c:y val="1.41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0B4-44FF-ADD4-26751F7BB2F1}"/>
                </c:ext>
              </c:extLst>
            </c:dLbl>
            <c:dLbl>
              <c:idx val="4"/>
              <c:layout>
                <c:manualLayout>
                  <c:x val="-2.4606327160493827E-2"/>
                  <c:y val="1.8814814814814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0B4-44FF-ADD4-26751F7BB2F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0B4-44FF-ADD4-26751F7BB2F1}"/>
                </c:ext>
              </c:extLst>
            </c:dLbl>
            <c:dLbl>
              <c:idx val="6"/>
              <c:layout>
                <c:manualLayout>
                  <c:x val="-2.46063271604939E-2"/>
                  <c:y val="2.3518518518518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0B4-44FF-ADD4-26751F7BB2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0B4-44FF-ADD4-26751F7BB2F1}"/>
                </c:ext>
              </c:extLst>
            </c:dLbl>
            <c:dLbl>
              <c:idx val="8"/>
              <c:layout>
                <c:manualLayout>
                  <c:x val="-2.4606327160493827E-2"/>
                  <c:y val="-2.3518518518518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0B4-44FF-ADD4-26751F7BB2F1}"/>
                </c:ext>
              </c:extLst>
            </c:dLbl>
            <c:dLbl>
              <c:idx val="9"/>
              <c:layout>
                <c:manualLayout>
                  <c:x val="-2.4606327160493754E-2"/>
                  <c:y val="1.8814814814814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0B4-44FF-ADD4-26751F7BB2F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0B4-44FF-ADD4-26751F7BB2F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0B4-44FF-ADD4-26751F7BB2F1}"/>
                </c:ext>
              </c:extLst>
            </c:dLbl>
            <c:dLbl>
              <c:idx val="12"/>
              <c:layout>
                <c:manualLayout>
                  <c:x val="-2.4606327160493827E-2"/>
                  <c:y val="-3.2925925925925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0B4-44FF-ADD4-26751F7BB2F1}"/>
                </c:ext>
              </c:extLst>
            </c:dLbl>
            <c:dLbl>
              <c:idx val="14"/>
              <c:layout>
                <c:manualLayout>
                  <c:x val="-2.460632716049397E-2"/>
                  <c:y val="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0B4-44FF-ADD4-26751F7BB2F1}"/>
                </c:ext>
              </c:extLst>
            </c:dLbl>
            <c:dLbl>
              <c:idx val="15"/>
              <c:layout>
                <c:manualLayout>
                  <c:x val="-2.3293492063492065E-2"/>
                  <c:y val="-4.2333333333333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0B4-44FF-ADD4-26751F7BB2F1}"/>
                </c:ext>
              </c:extLst>
            </c:dLbl>
            <c:dLbl>
              <c:idx val="16"/>
              <c:layout>
                <c:manualLayout>
                  <c:x val="-2.5309365079365081E-2"/>
                  <c:y val="2.822222222222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0B4-44FF-ADD4-26751F7BB2F1}"/>
                </c:ext>
              </c:extLst>
            </c:dLbl>
            <c:dLbl>
              <c:idx val="17"/>
              <c:layout>
                <c:manualLayout>
                  <c:x val="-2.063256172839506E-2"/>
                  <c:y val="1.4111111111111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0B4-44FF-ADD4-26751F7BB2F1}"/>
                </c:ext>
              </c:extLst>
            </c:dLbl>
            <c:dLbl>
              <c:idx val="18"/>
              <c:layout>
                <c:manualLayout>
                  <c:x val="-2.8895675562854183E-2"/>
                  <c:y val="-3.2301138170026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0B4-44FF-ADD4-26751F7BB2F1}"/>
                </c:ext>
              </c:extLst>
            </c:dLbl>
            <c:dLbl>
              <c:idx val="19"/>
              <c:layout>
                <c:manualLayout>
                  <c:x val="-1.6323460494862736E-2"/>
                  <c:y val="-4.3068184226701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0B4-44FF-ADD4-26751F7BB2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3.23'!$C$28:$V$28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'Graf 3.23'!$C$31:$V$31</c:f>
              <c:numCache>
                <c:formatCode>General</c:formatCode>
                <c:ptCount val="20"/>
                <c:pt idx="0">
                  <c:v>16</c:v>
                </c:pt>
                <c:pt idx="1">
                  <c:v>29</c:v>
                </c:pt>
                <c:pt idx="2">
                  <c:v>17</c:v>
                </c:pt>
                <c:pt idx="3">
                  <c:v>11</c:v>
                </c:pt>
                <c:pt idx="4">
                  <c:v>18</c:v>
                </c:pt>
                <c:pt idx="5">
                  <c:v>19</c:v>
                </c:pt>
                <c:pt idx="6">
                  <c:v>15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17</c:v>
                </c:pt>
                <c:pt idx="13">
                  <c:v>5</c:v>
                </c:pt>
                <c:pt idx="14">
                  <c:v>13</c:v>
                </c:pt>
                <c:pt idx="15">
                  <c:v>12</c:v>
                </c:pt>
                <c:pt idx="16">
                  <c:v>11</c:v>
                </c:pt>
                <c:pt idx="17">
                  <c:v>9</c:v>
                </c:pt>
                <c:pt idx="18">
                  <c:v>16</c:v>
                </c:pt>
                <c:pt idx="1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0B4-44FF-ADD4-26751F7BB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11552"/>
        <c:axId val="117613696"/>
      </c:lineChart>
      <c:catAx>
        <c:axId val="1091115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117613696"/>
        <c:crosses val="autoZero"/>
        <c:auto val="1"/>
        <c:lblAlgn val="ctr"/>
        <c:lblOffset val="100"/>
        <c:noMultiLvlLbl val="0"/>
      </c:catAx>
      <c:valAx>
        <c:axId val="117613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9111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061770583533174"/>
          <c:y val="0.89868589743589744"/>
          <c:w val="0.51876421311151477"/>
          <c:h val="8.5032051282051282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40674603174601E-2"/>
          <c:y val="5.9700854700854698E-2"/>
          <c:w val="0.89124107142857145"/>
          <c:h val="0.69271282051282046"/>
        </c:manualLayout>
      </c:layout>
      <c:lineChart>
        <c:grouping val="standard"/>
        <c:varyColors val="0"/>
        <c:ser>
          <c:idx val="0"/>
          <c:order val="0"/>
          <c:tx>
            <c:strRef>
              <c:f>'Graf 3.24'!$B$27</c:f>
              <c:strCache>
                <c:ptCount val="1"/>
                <c:pt idx="0">
                  <c:v>Conducente</c:v>
                </c:pt>
              </c:strCache>
            </c:strRef>
          </c:tx>
          <c:marker>
            <c:symbol val="none"/>
          </c:marker>
          <c:dLbls>
            <c:dLbl>
              <c:idx val="8"/>
              <c:layout>
                <c:manualLayout>
                  <c:x val="-4.4399603174603175E-2"/>
                  <c:y val="-4.8208547008547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BE-41C1-AAE4-A32AD9AF3BD0}"/>
                </c:ext>
              </c:extLst>
            </c:dLbl>
            <c:dLbl>
              <c:idx val="9"/>
              <c:layout>
                <c:manualLayout>
                  <c:x val="-4.4399603174603265E-2"/>
                  <c:y val="-8.0772649572649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BE-41C1-AAE4-A32AD9AF3BD0}"/>
                </c:ext>
              </c:extLst>
            </c:dLbl>
            <c:dLbl>
              <c:idx val="11"/>
              <c:layout>
                <c:manualLayout>
                  <c:x val="-4.4399603174603175E-2"/>
                  <c:y val="-8.619999999999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BE-41C1-AAE4-A32AD9AF3BD0}"/>
                </c:ext>
              </c:extLst>
            </c:dLbl>
            <c:dLbl>
              <c:idx val="16"/>
              <c:layout>
                <c:manualLayout>
                  <c:x val="-4.4399603174603175E-2"/>
                  <c:y val="-3.1926495726495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BE-41C1-AAE4-A32AD9AF3BD0}"/>
                </c:ext>
              </c:extLst>
            </c:dLbl>
            <c:dLbl>
              <c:idx val="18"/>
              <c:layout>
                <c:manualLayout>
                  <c:x val="-4.4399603174603175E-2"/>
                  <c:y val="-4.8208547008547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BE-41C1-AAE4-A32AD9AF3B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1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3.24'!$C$26:$V$26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'Graf 3.24'!$C$27:$V$27</c:f>
              <c:numCache>
                <c:formatCode>#,##0</c:formatCode>
                <c:ptCount val="20"/>
                <c:pt idx="0">
                  <c:v>5533</c:v>
                </c:pt>
                <c:pt idx="1">
                  <c:v>5703</c:v>
                </c:pt>
                <c:pt idx="2">
                  <c:v>5475</c:v>
                </c:pt>
                <c:pt idx="3">
                  <c:v>5112</c:v>
                </c:pt>
                <c:pt idx="4">
                  <c:v>4922</c:v>
                </c:pt>
                <c:pt idx="5">
                  <c:v>4790</c:v>
                </c:pt>
                <c:pt idx="6">
                  <c:v>4407</c:v>
                </c:pt>
                <c:pt idx="7">
                  <c:v>4158</c:v>
                </c:pt>
                <c:pt idx="8">
                  <c:v>4028</c:v>
                </c:pt>
                <c:pt idx="9">
                  <c:v>4338</c:v>
                </c:pt>
                <c:pt idx="10">
                  <c:v>4221</c:v>
                </c:pt>
                <c:pt idx="11">
                  <c:v>3798</c:v>
                </c:pt>
                <c:pt idx="12">
                  <c:v>3727</c:v>
                </c:pt>
                <c:pt idx="13">
                  <c:v>3529</c:v>
                </c:pt>
                <c:pt idx="14">
                  <c:v>3268</c:v>
                </c:pt>
                <c:pt idx="15">
                  <c:v>3020</c:v>
                </c:pt>
                <c:pt idx="16">
                  <c:v>2965</c:v>
                </c:pt>
                <c:pt idx="17">
                  <c:v>3215</c:v>
                </c:pt>
                <c:pt idx="18">
                  <c:v>3132</c:v>
                </c:pt>
                <c:pt idx="19">
                  <c:v>2143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BE-41C1-AAE4-A32AD9AF3BD0}"/>
            </c:ext>
          </c:extLst>
        </c:ser>
        <c:ser>
          <c:idx val="1"/>
          <c:order val="1"/>
          <c:tx>
            <c:strRef>
              <c:f>'Graf 3.24'!$B$28</c:f>
              <c:strCache>
                <c:ptCount val="1"/>
                <c:pt idx="0">
                  <c:v>Passeggero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4.4399603174603175E-2"/>
                  <c:y val="-8.6200000000000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BE-41C1-AAE4-A32AD9AF3BD0}"/>
                </c:ext>
              </c:extLst>
            </c:dLbl>
            <c:dLbl>
              <c:idx val="2"/>
              <c:layout>
                <c:manualLayout>
                  <c:x val="-4.4399603174603196E-2"/>
                  <c:y val="-8.34863247863247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080952380952382E-2"/>
                      <c:h val="8.55623931623931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BBE-41C1-AAE4-A32AD9AF3BD0}"/>
                </c:ext>
              </c:extLst>
            </c:dLbl>
            <c:dLbl>
              <c:idx val="3"/>
              <c:layout>
                <c:manualLayout>
                  <c:x val="-4.4399603174603175E-2"/>
                  <c:y val="-8.0772649572649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BE-41C1-AAE4-A32AD9AF3BD0}"/>
                </c:ext>
              </c:extLst>
            </c:dLbl>
            <c:dLbl>
              <c:idx val="5"/>
              <c:layout>
                <c:manualLayout>
                  <c:x val="-4.4399603174603126E-2"/>
                  <c:y val="-5.3635897435897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BE-41C1-AAE4-A32AD9AF3BD0}"/>
                </c:ext>
              </c:extLst>
            </c:dLbl>
            <c:dLbl>
              <c:idx val="6"/>
              <c:layout>
                <c:manualLayout>
                  <c:x val="-4.4399603174603265E-2"/>
                  <c:y val="-4.8208547008547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BBE-41C1-AAE4-A32AD9AF3BD0}"/>
                </c:ext>
              </c:extLst>
            </c:dLbl>
            <c:dLbl>
              <c:idx val="7"/>
              <c:layout>
                <c:manualLayout>
                  <c:x val="-4.4399603174603175E-2"/>
                  <c:y val="-2.6499145299145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BE-41C1-AAE4-A32AD9AF3BD0}"/>
                </c:ext>
              </c:extLst>
            </c:dLbl>
            <c:dLbl>
              <c:idx val="9"/>
              <c:layout>
                <c:manualLayout>
                  <c:x val="-4.4399603174603265E-2"/>
                  <c:y val="-8.6200000000000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BBE-41C1-AAE4-A32AD9AF3BD0}"/>
                </c:ext>
              </c:extLst>
            </c:dLbl>
            <c:dLbl>
              <c:idx val="11"/>
              <c:layout>
                <c:manualLayout>
                  <c:x val="-4.4399603174603175E-2"/>
                  <c:y val="-4.8208547008547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BE-41C1-AAE4-A32AD9AF3BD0}"/>
                </c:ext>
              </c:extLst>
            </c:dLbl>
            <c:dLbl>
              <c:idx val="12"/>
              <c:layout>
                <c:manualLayout>
                  <c:x val="-4.4399603174603175E-2"/>
                  <c:y val="-8.0772649572649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BBE-41C1-AAE4-A32AD9AF3BD0}"/>
                </c:ext>
              </c:extLst>
            </c:dLbl>
            <c:dLbl>
              <c:idx val="13"/>
              <c:layout>
                <c:manualLayout>
                  <c:x val="-4.4399603174603175E-2"/>
                  <c:y val="-5.3635897435897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BBE-41C1-AAE4-A32AD9AF3BD0}"/>
                </c:ext>
              </c:extLst>
            </c:dLbl>
            <c:dLbl>
              <c:idx val="14"/>
              <c:layout>
                <c:manualLayout>
                  <c:x val="-4.4399603174603265E-2"/>
                  <c:y val="-4.2781196581196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BBE-41C1-AAE4-A32AD9AF3BD0}"/>
                </c:ext>
              </c:extLst>
            </c:dLbl>
            <c:dLbl>
              <c:idx val="17"/>
              <c:layout>
                <c:manualLayout>
                  <c:x val="-4.4613095238095236E-2"/>
                  <c:y val="-2.6499145299145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BBE-41C1-AAE4-A32AD9AF3B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FF0000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3.24'!$C$26:$V$26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'Graf 3.24'!$C$28:$V$28</c:f>
              <c:numCache>
                <c:formatCode>#,##0</c:formatCode>
                <c:ptCount val="20"/>
                <c:pt idx="0">
                  <c:v>2463</c:v>
                </c:pt>
                <c:pt idx="1">
                  <c:v>2495</c:v>
                </c:pt>
                <c:pt idx="2">
                  <c:v>2269</c:v>
                </c:pt>
                <c:pt idx="3">
                  <c:v>2088</c:v>
                </c:pt>
                <c:pt idx="4">
                  <c:v>1965</c:v>
                </c:pt>
                <c:pt idx="5">
                  <c:v>1856</c:v>
                </c:pt>
                <c:pt idx="6">
                  <c:v>1631</c:v>
                </c:pt>
                <c:pt idx="7">
                  <c:v>1584</c:v>
                </c:pt>
                <c:pt idx="8">
                  <c:v>1672</c:v>
                </c:pt>
                <c:pt idx="9">
                  <c:v>1734</c:v>
                </c:pt>
                <c:pt idx="10">
                  <c:v>1640</c:v>
                </c:pt>
                <c:pt idx="11">
                  <c:v>1377</c:v>
                </c:pt>
                <c:pt idx="12">
                  <c:v>1397</c:v>
                </c:pt>
                <c:pt idx="13">
                  <c:v>1331</c:v>
                </c:pt>
                <c:pt idx="14">
                  <c:v>1235</c:v>
                </c:pt>
                <c:pt idx="15">
                  <c:v>1249</c:v>
                </c:pt>
                <c:pt idx="16">
                  <c:v>1121</c:v>
                </c:pt>
                <c:pt idx="17">
                  <c:v>1153</c:v>
                </c:pt>
                <c:pt idx="18">
                  <c:v>1157</c:v>
                </c:pt>
                <c:pt idx="19">
                  <c:v>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BBE-41C1-AAE4-A32AD9AF3BD0}"/>
            </c:ext>
          </c:extLst>
        </c:ser>
        <c:ser>
          <c:idx val="2"/>
          <c:order val="2"/>
          <c:tx>
            <c:strRef>
              <c:f>'Graf 3.24'!$B$29</c:f>
              <c:strCache>
                <c:ptCount val="1"/>
                <c:pt idx="0">
                  <c:v>Pedone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B050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3.24'!$C$26:$V$26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'Graf 3.24'!$C$29:$V$29</c:f>
              <c:numCache>
                <c:formatCode>#,##0</c:formatCode>
                <c:ptCount val="20"/>
                <c:pt idx="0">
                  <c:v>346</c:v>
                </c:pt>
                <c:pt idx="1">
                  <c:v>298</c:v>
                </c:pt>
                <c:pt idx="2">
                  <c:v>322</c:v>
                </c:pt>
                <c:pt idx="3">
                  <c:v>344</c:v>
                </c:pt>
                <c:pt idx="4">
                  <c:v>338</c:v>
                </c:pt>
                <c:pt idx="5">
                  <c:v>406</c:v>
                </c:pt>
                <c:pt idx="6">
                  <c:v>344</c:v>
                </c:pt>
                <c:pt idx="7">
                  <c:v>301</c:v>
                </c:pt>
                <c:pt idx="8">
                  <c:v>289</c:v>
                </c:pt>
                <c:pt idx="9">
                  <c:v>305</c:v>
                </c:pt>
                <c:pt idx="10">
                  <c:v>360</c:v>
                </c:pt>
                <c:pt idx="11">
                  <c:v>349</c:v>
                </c:pt>
                <c:pt idx="12">
                  <c:v>340</c:v>
                </c:pt>
                <c:pt idx="13">
                  <c:v>335</c:v>
                </c:pt>
                <c:pt idx="14">
                  <c:v>324</c:v>
                </c:pt>
                <c:pt idx="15">
                  <c:v>315</c:v>
                </c:pt>
                <c:pt idx="16">
                  <c:v>309</c:v>
                </c:pt>
                <c:pt idx="17">
                  <c:v>315</c:v>
                </c:pt>
                <c:pt idx="18">
                  <c:v>359</c:v>
                </c:pt>
                <c:pt idx="19">
                  <c:v>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BBE-41C1-AAE4-A32AD9AF3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106048"/>
        <c:axId val="273149952"/>
      </c:lineChart>
      <c:catAx>
        <c:axId val="2731060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273149952"/>
        <c:crosses val="autoZero"/>
        <c:auto val="1"/>
        <c:lblAlgn val="ctr"/>
        <c:lblOffset val="100"/>
        <c:noMultiLvlLbl val="0"/>
      </c:catAx>
      <c:valAx>
        <c:axId val="273149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73106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129226190476191"/>
          <c:y val="0.90411324786324787"/>
          <c:w val="0.52245515873015869"/>
          <c:h val="8.5032051282051282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22376543209875E-2"/>
          <c:y val="2.6499145299145301E-2"/>
          <c:w val="0.91988996913580245"/>
          <c:h val="0.67896410256410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4.1'!$L$2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D653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3F-4D10-960A-3B989F4DF8D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B3F-4D10-960A-3B989F4DF8D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B3F-4D10-960A-3B989F4DF8D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B3F-4D10-960A-3B989F4DF8D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B3F-4D10-960A-3B989F4DF8D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B3F-4D10-960A-3B989F4DF8D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B3F-4D10-960A-3B989F4DF8D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B3F-4D10-960A-3B989F4DF8D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B3F-4D10-960A-3B989F4DF8D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B3F-4D10-960A-3B989F4DF8D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3F-4D10-960A-3B989F4DF8D7}"/>
                </c:ext>
              </c:extLst>
            </c:dLbl>
            <c:dLbl>
              <c:idx val="9"/>
              <c:layout>
                <c:manualLayout>
                  <c:x val="-7.8256229380716663E-3"/>
                  <c:y val="-4.837444280181422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3F-4D10-960A-3B989F4DF8D7}"/>
                </c:ext>
              </c:extLst>
            </c:dLbl>
            <c:dLbl>
              <c:idx val="16"/>
              <c:layout>
                <c:manualLayout>
                  <c:x val="-5.8692172035537671E-3"/>
                  <c:y val="5.277272904818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3F-4D10-960A-3B989F4DF8D7}"/>
                </c:ext>
              </c:extLst>
            </c:dLbl>
            <c:dLbl>
              <c:idx val="24"/>
              <c:layout>
                <c:manualLayout>
                  <c:x val="-5.8692172035536951E-3"/>
                  <c:y val="1.5831818714456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3F-4D10-960A-3B989F4DF8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4.1'!$K$3:$K$27</c:f>
              <c:strCache>
                <c:ptCount val="25"/>
                <c:pt idx="0">
                  <c:v>Valle d'Aosta</c:v>
                </c:pt>
                <c:pt idx="1">
                  <c:v>Trentino-A. Adige</c:v>
                </c:pt>
                <c:pt idx="2">
                  <c:v>Umbria</c:v>
                </c:pt>
                <c:pt idx="3">
                  <c:v>L'Aquila</c:v>
                </c:pt>
                <c:pt idx="4">
                  <c:v>Molise</c:v>
                </c:pt>
                <c:pt idx="5">
                  <c:v>Teramo</c:v>
                </c:pt>
                <c:pt idx="6">
                  <c:v>Calabria</c:v>
                </c:pt>
                <c:pt idx="7">
                  <c:v>Chieti</c:v>
                </c:pt>
                <c:pt idx="8">
                  <c:v>Toscana</c:v>
                </c:pt>
                <c:pt idx="9">
                  <c:v>Abruzzo</c:v>
                </c:pt>
                <c:pt idx="10">
                  <c:v>Sicilia</c:v>
                </c:pt>
                <c:pt idx="11">
                  <c:v>Basilicata</c:v>
                </c:pt>
                <c:pt idx="12">
                  <c:v>Marche</c:v>
                </c:pt>
                <c:pt idx="13">
                  <c:v>Piemonte</c:v>
                </c:pt>
                <c:pt idx="14">
                  <c:v>Sardegna</c:v>
                </c:pt>
                <c:pt idx="15">
                  <c:v>Friuli-V.Giulia</c:v>
                </c:pt>
                <c:pt idx="16">
                  <c:v>Italia</c:v>
                </c:pt>
                <c:pt idx="17">
                  <c:v>Lazio</c:v>
                </c:pt>
                <c:pt idx="18">
                  <c:v>Emilia-Romagna</c:v>
                </c:pt>
                <c:pt idx="19">
                  <c:v>Veneto</c:v>
                </c:pt>
                <c:pt idx="20">
                  <c:v>Pescara</c:v>
                </c:pt>
                <c:pt idx="21">
                  <c:v>Campania</c:v>
                </c:pt>
                <c:pt idx="22">
                  <c:v>Lombardia</c:v>
                </c:pt>
                <c:pt idx="23">
                  <c:v>Puglia</c:v>
                </c:pt>
                <c:pt idx="24">
                  <c:v>Liguria</c:v>
                </c:pt>
              </c:strCache>
            </c:strRef>
          </c:cat>
          <c:val>
            <c:numRef>
              <c:f>'Graf 4.1'!$L$3:$L$27</c:f>
              <c:numCache>
                <c:formatCode>#,##0</c:formatCode>
                <c:ptCount val="25"/>
                <c:pt idx="0">
                  <c:v>970.33170511005176</c:v>
                </c:pt>
                <c:pt idx="1">
                  <c:v>538.2330497786869</c:v>
                </c:pt>
                <c:pt idx="2">
                  <c:v>651.10082991971956</c:v>
                </c:pt>
                <c:pt idx="3">
                  <c:v>572.60972524958959</c:v>
                </c:pt>
                <c:pt idx="4">
                  <c:v>512.11177505052433</c:v>
                </c:pt>
                <c:pt idx="5">
                  <c:v>597.48261290300115</c:v>
                </c:pt>
                <c:pt idx="6">
                  <c:v>502.90805815219909</c:v>
                </c:pt>
                <c:pt idx="7">
                  <c:v>559.18769333930538</c:v>
                </c:pt>
                <c:pt idx="8">
                  <c:v>619.02782823595396</c:v>
                </c:pt>
                <c:pt idx="9">
                  <c:v>574.59443054665201</c:v>
                </c:pt>
                <c:pt idx="10">
                  <c:v>548.97303513805787</c:v>
                </c:pt>
                <c:pt idx="11">
                  <c:v>489.15044019553829</c:v>
                </c:pt>
                <c:pt idx="12">
                  <c:v>617.4330175457186</c:v>
                </c:pt>
                <c:pt idx="13">
                  <c:v>634.10563402016578</c:v>
                </c:pt>
                <c:pt idx="14">
                  <c:v>527.13957821667611</c:v>
                </c:pt>
                <c:pt idx="15">
                  <c:v>599.7539370494585</c:v>
                </c:pt>
                <c:pt idx="16">
                  <c:v>583.26869782178744</c:v>
                </c:pt>
                <c:pt idx="17">
                  <c:v>676.1047517226433</c:v>
                </c:pt>
                <c:pt idx="18">
                  <c:v>618.88338138519271</c:v>
                </c:pt>
                <c:pt idx="19">
                  <c:v>584.7836877302932</c:v>
                </c:pt>
                <c:pt idx="20">
                  <c:v>574.24469970640371</c:v>
                </c:pt>
                <c:pt idx="21">
                  <c:v>537.69714026534814</c:v>
                </c:pt>
                <c:pt idx="22">
                  <c:v>595.35732441317543</c:v>
                </c:pt>
                <c:pt idx="23">
                  <c:v>490.97864191950839</c:v>
                </c:pt>
                <c:pt idx="24">
                  <c:v>525.51269694550922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3F-4D10-960A-3B989F4DF8D7}"/>
            </c:ext>
          </c:extLst>
        </c:ser>
        <c:ser>
          <c:idx val="1"/>
          <c:order val="1"/>
          <c:tx>
            <c:strRef>
              <c:f>'Graf 4.1'!$M$2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F-6B3F-4D10-960A-3B989F4DF8D7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6B3F-4D10-960A-3B989F4DF8D7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3-6B3F-4D10-960A-3B989F4DF8D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6B3F-4D10-960A-3B989F4DF8D7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6-6B3F-4D10-960A-3B989F4DF8D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6B3F-4D10-960A-3B989F4DF8D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6B3F-4D10-960A-3B989F4DF8D7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A-6B3F-4D10-960A-3B989F4DF8D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6B3F-4D10-960A-3B989F4DF8D7}"/>
              </c:ext>
            </c:extLst>
          </c:dPt>
          <c:dPt>
            <c:idx val="2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D-6B3F-4D10-960A-3B989F4DF8D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B3F-4D10-960A-3B989F4DF8D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3F-4D10-960A-3B989F4DF8D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B3F-4D10-960A-3B989F4DF8D7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B3F-4D10-960A-3B989F4DF8D7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3F-4D10-960A-3B989F4DF8D7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3F-4D10-960A-3B989F4DF8D7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3F-4D10-960A-3B989F4DF8D7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B3F-4D10-960A-3B989F4DF8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2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4.1'!$K$3:$K$27</c:f>
              <c:strCache>
                <c:ptCount val="25"/>
                <c:pt idx="0">
                  <c:v>Valle d'Aosta</c:v>
                </c:pt>
                <c:pt idx="1">
                  <c:v>Trentino-A. Adige</c:v>
                </c:pt>
                <c:pt idx="2">
                  <c:v>Umbria</c:v>
                </c:pt>
                <c:pt idx="3">
                  <c:v>L'Aquila</c:v>
                </c:pt>
                <c:pt idx="4">
                  <c:v>Molise</c:v>
                </c:pt>
                <c:pt idx="5">
                  <c:v>Teramo</c:v>
                </c:pt>
                <c:pt idx="6">
                  <c:v>Calabria</c:v>
                </c:pt>
                <c:pt idx="7">
                  <c:v>Chieti</c:v>
                </c:pt>
                <c:pt idx="8">
                  <c:v>Toscana</c:v>
                </c:pt>
                <c:pt idx="9">
                  <c:v>Abruzzo</c:v>
                </c:pt>
                <c:pt idx="10">
                  <c:v>Sicilia</c:v>
                </c:pt>
                <c:pt idx="11">
                  <c:v>Basilicata</c:v>
                </c:pt>
                <c:pt idx="12">
                  <c:v>Marche</c:v>
                </c:pt>
                <c:pt idx="13">
                  <c:v>Piemonte</c:v>
                </c:pt>
                <c:pt idx="14">
                  <c:v>Sardegna</c:v>
                </c:pt>
                <c:pt idx="15">
                  <c:v>Friuli-V.Giulia</c:v>
                </c:pt>
                <c:pt idx="16">
                  <c:v>Italia</c:v>
                </c:pt>
                <c:pt idx="17">
                  <c:v>Lazio</c:v>
                </c:pt>
                <c:pt idx="18">
                  <c:v>Emilia-Romagna</c:v>
                </c:pt>
                <c:pt idx="19">
                  <c:v>Veneto</c:v>
                </c:pt>
                <c:pt idx="20">
                  <c:v>Pescara</c:v>
                </c:pt>
                <c:pt idx="21">
                  <c:v>Campania</c:v>
                </c:pt>
                <c:pt idx="22">
                  <c:v>Lombardia</c:v>
                </c:pt>
                <c:pt idx="23">
                  <c:v>Puglia</c:v>
                </c:pt>
                <c:pt idx="24">
                  <c:v>Liguria</c:v>
                </c:pt>
              </c:strCache>
            </c:strRef>
          </c:cat>
          <c:val>
            <c:numRef>
              <c:f>'Graf 4.1'!$M$3:$M$27</c:f>
              <c:numCache>
                <c:formatCode>#,##0</c:formatCode>
                <c:ptCount val="25"/>
                <c:pt idx="0">
                  <c:v>1786.7901264415057</c:v>
                </c:pt>
                <c:pt idx="1">
                  <c:v>1079.7453851995863</c:v>
                </c:pt>
                <c:pt idx="2">
                  <c:v>747.29274413832309</c:v>
                </c:pt>
                <c:pt idx="3">
                  <c:v>744.42163466994032</c:v>
                </c:pt>
                <c:pt idx="4">
                  <c:v>731.91434415924221</c:v>
                </c:pt>
                <c:pt idx="5">
                  <c:v>716.87523247781496</c:v>
                </c:pt>
                <c:pt idx="6">
                  <c:v>708.95049502821939</c:v>
                </c:pt>
                <c:pt idx="7">
                  <c:v>704.92117852431272</c:v>
                </c:pt>
                <c:pt idx="8">
                  <c:v>703.38639511598717</c:v>
                </c:pt>
                <c:pt idx="9">
                  <c:v>701.47274186346419</c:v>
                </c:pt>
                <c:pt idx="10">
                  <c:v>701.27841893537152</c:v>
                </c:pt>
                <c:pt idx="11">
                  <c:v>699.1488268853301</c:v>
                </c:pt>
                <c:pt idx="12">
                  <c:v>694.77705781999634</c:v>
                </c:pt>
                <c:pt idx="13">
                  <c:v>682.04082157782148</c:v>
                </c:pt>
                <c:pt idx="14">
                  <c:v>679.45918477727662</c:v>
                </c:pt>
                <c:pt idx="15">
                  <c:v>672.83834508243785</c:v>
                </c:pt>
                <c:pt idx="16">
                  <c:v>670.49988492680984</c:v>
                </c:pt>
                <c:pt idx="17">
                  <c:v>666.53089950629965</c:v>
                </c:pt>
                <c:pt idx="18">
                  <c:v>660.24996525068957</c:v>
                </c:pt>
                <c:pt idx="19">
                  <c:v>656.71696958620726</c:v>
                </c:pt>
                <c:pt idx="20">
                  <c:v>642.78295665249993</c:v>
                </c:pt>
                <c:pt idx="21">
                  <c:v>635.26935099017464</c:v>
                </c:pt>
                <c:pt idx="22">
                  <c:v>624.34556783442736</c:v>
                </c:pt>
                <c:pt idx="23">
                  <c:v>616.27946881584796</c:v>
                </c:pt>
                <c:pt idx="24">
                  <c:v>556.784184340416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B3F-4D10-960A-3B989F4DF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729920"/>
        <c:axId val="267752192"/>
      </c:barChart>
      <c:catAx>
        <c:axId val="267729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267752192"/>
        <c:crosses val="autoZero"/>
        <c:auto val="1"/>
        <c:lblAlgn val="ctr"/>
        <c:lblOffset val="100"/>
        <c:noMultiLvlLbl val="0"/>
      </c:catAx>
      <c:valAx>
        <c:axId val="267752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67729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69539259259259256"/>
          <c:y val="3.6014957264957258E-2"/>
          <c:w val="0.26607484567901235"/>
          <c:h val="8.6254663993733327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1000"/>
              <a:t>Italia</a:t>
            </a:r>
          </a:p>
        </c:rich>
      </c:tx>
      <c:layout>
        <c:manualLayout>
          <c:xMode val="edge"/>
          <c:yMode val="edge"/>
          <c:x val="0.47077808641975311"/>
          <c:y val="1.03574122780190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03703703703704"/>
          <c:y val="0.18290740740740741"/>
          <c:w val="0.63817901234567898"/>
          <c:h val="0.76581481481481473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BCB6-4CA0-ACFE-919F2B0B62C2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BCB6-4CA0-ACFE-919F2B0B62C2}"/>
              </c:ext>
            </c:extLst>
          </c:dPt>
          <c:dPt>
            <c:idx val="9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CB6-4CA0-ACFE-919F2B0B62C2}"/>
              </c:ext>
            </c:extLst>
          </c:dPt>
          <c:dLbls>
            <c:dLbl>
              <c:idx val="0"/>
              <c:layout>
                <c:manualLayout>
                  <c:x val="0.13928937007874015"/>
                  <c:y val="5.1082677165354331E-3"/>
                </c:manualLayout>
              </c:layout>
              <c:tx>
                <c:rich>
                  <a:bodyPr/>
                  <a:lstStyle/>
                  <a:p>
                    <a:fld id="{B2F0F275-C7EE-4C84-88E7-54367E9ADECA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; </a:t>
                    </a:r>
                    <a:fld id="{1A96472C-D7F5-4603-80FB-42DFEFB99386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[PERCENTUALE]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CB6-4CA0-ACFE-919F2B0B62C2}"/>
                </c:ext>
              </c:extLst>
            </c:dLbl>
            <c:dLbl>
              <c:idx val="1"/>
              <c:layout>
                <c:manualLayout>
                  <c:x val="-0.23860462962962969"/>
                  <c:y val="-0.1436772909782183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B6-4CA0-ACFE-919F2B0B62C2}"/>
                </c:ext>
              </c:extLst>
            </c:dLbl>
            <c:dLbl>
              <c:idx val="2"/>
              <c:layout>
                <c:manualLayout>
                  <c:x val="2.9164041994750655E-2"/>
                  <c:y val="7.044728783902012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B6-4CA0-ACFE-919F2B0B62C2}"/>
                </c:ext>
              </c:extLst>
            </c:dLbl>
            <c:dLbl>
              <c:idx val="3"/>
              <c:layout>
                <c:manualLayout>
                  <c:x val="-4.4299212598425196E-2"/>
                  <c:y val="5.3393846602508019E-3"/>
                </c:manualLayout>
              </c:layout>
              <c:tx>
                <c:rich>
                  <a:bodyPr/>
                  <a:lstStyle/>
                  <a:p>
                    <a:fld id="{D12384D0-C28D-431C-B33F-7CD5520E3337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; </a:t>
                    </a:r>
                    <a:fld id="{2D83CA2E-DAB8-44EF-B506-AA87396E150A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[PERCENTUALE]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BCB6-4CA0-ACFE-919F2B0B62C2}"/>
                </c:ext>
              </c:extLst>
            </c:dLbl>
            <c:dLbl>
              <c:idx val="5"/>
              <c:layout>
                <c:manualLayout>
                  <c:x val="1.7276234567901231E-2"/>
                  <c:y val="2.015296296296296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B6-4CA0-ACFE-919F2B0B62C2}"/>
                </c:ext>
              </c:extLst>
            </c:dLbl>
            <c:dLbl>
              <c:idx val="6"/>
              <c:layout>
                <c:manualLayout>
                  <c:x val="3.5617283950617278E-4"/>
                  <c:y val="-9.529190207156309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B6-4CA0-ACFE-919F2B0B62C2}"/>
                </c:ext>
              </c:extLst>
            </c:dLbl>
            <c:dLbl>
              <c:idx val="7"/>
              <c:layout>
                <c:manualLayout>
                  <c:x val="0.11035462962962966"/>
                  <c:y val="0.15059555555555557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B6-4CA0-ACFE-919F2B0B62C2}"/>
                </c:ext>
              </c:extLst>
            </c:dLbl>
            <c:dLbl>
              <c:idx val="8"/>
              <c:layout>
                <c:manualLayout>
                  <c:x val="-8.5215223097112866E-2"/>
                  <c:y val="1.66418780985710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B6-4CA0-ACFE-919F2B0B62C2}"/>
                </c:ext>
              </c:extLst>
            </c:dLbl>
            <c:dLbl>
              <c:idx val="9"/>
              <c:layout>
                <c:manualLayout>
                  <c:x val="1.7420524691358026E-2"/>
                  <c:y val="-2.8561111111111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B6-4CA0-ACFE-919F2B0B62C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4.2'!$B$9:$B$18</c:f>
              <c:strCache>
                <c:ptCount val="10"/>
                <c:pt idx="0">
                  <c:v>quadricicli</c:v>
                </c:pt>
                <c:pt idx="1">
                  <c:v>autovetture</c:v>
                </c:pt>
                <c:pt idx="2">
                  <c:v>autobus e filobus</c:v>
                </c:pt>
                <c:pt idx="3">
                  <c:v>tram</c:v>
                </c:pt>
                <c:pt idx="4">
                  <c:v>autocarri e motrici</c:v>
                </c:pt>
                <c:pt idx="5">
                  <c:v>velocipede</c:v>
                </c:pt>
                <c:pt idx="6">
                  <c:v>ciclomotori</c:v>
                </c:pt>
                <c:pt idx="7">
                  <c:v>motocicli</c:v>
                </c:pt>
                <c:pt idx="8">
                  <c:v>motocarri</c:v>
                </c:pt>
                <c:pt idx="9">
                  <c:v>altri veicoli</c:v>
                </c:pt>
              </c:strCache>
            </c:strRef>
          </c:cat>
          <c:val>
            <c:numRef>
              <c:f>'Graf 4.2'!$W$9:$W$18</c:f>
              <c:numCache>
                <c:formatCode>#,##0</c:formatCode>
                <c:ptCount val="10"/>
                <c:pt idx="0">
                  <c:v>389</c:v>
                </c:pt>
                <c:pt idx="1">
                  <c:v>140109</c:v>
                </c:pt>
                <c:pt idx="2">
                  <c:v>1440</c:v>
                </c:pt>
                <c:pt idx="3">
                  <c:v>97</c:v>
                </c:pt>
                <c:pt idx="4">
                  <c:v>14821</c:v>
                </c:pt>
                <c:pt idx="5">
                  <c:v>14558</c:v>
                </c:pt>
                <c:pt idx="6">
                  <c:v>6455</c:v>
                </c:pt>
                <c:pt idx="7">
                  <c:v>30383</c:v>
                </c:pt>
                <c:pt idx="8">
                  <c:v>192</c:v>
                </c:pt>
                <c:pt idx="9">
                  <c:v>4752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CB6-4CA0-ACFE-919F2B0B6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854308836395448"/>
          <c:y val="8.1414041994750649E-2"/>
          <c:w val="0.19479024496937886"/>
          <c:h val="0.83717191601049867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it-IT" sz="1000"/>
              <a:t>Abruzzo</a:t>
            </a:r>
          </a:p>
        </c:rich>
      </c:tx>
      <c:layout>
        <c:manualLayout>
          <c:xMode val="edge"/>
          <c:yMode val="edge"/>
          <c:x val="0.42225154320987657"/>
          <c:y val="4.703703703703703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839506172839495E-2"/>
          <c:y val="0.17349999999999999"/>
          <c:w val="0.63817901234567898"/>
          <c:h val="0.76581481481481473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CF4E-4E57-B007-BC122C57B0AD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CF4E-4E57-B007-BC122C57B0AD}"/>
              </c:ext>
            </c:extLst>
          </c:dPt>
          <c:dPt>
            <c:idx val="9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F4E-4E57-B007-BC122C57B0AD}"/>
              </c:ext>
            </c:extLst>
          </c:dPt>
          <c:dLbls>
            <c:dLbl>
              <c:idx val="0"/>
              <c:layout>
                <c:manualLayout>
                  <c:x val="0.1392895061728395"/>
                  <c:y val="-4.2992592592592483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4E-4E57-B007-BC122C57B0AD}"/>
                </c:ext>
              </c:extLst>
            </c:dLbl>
            <c:dLbl>
              <c:idx val="1"/>
              <c:layout>
                <c:manualLayout>
                  <c:x val="-0.21900586419753088"/>
                  <c:y val="-0.15568703703703704"/>
                </c:manualLayout>
              </c:layout>
              <c:tx>
                <c:rich>
                  <a:bodyPr/>
                  <a:lstStyle/>
                  <a:p>
                    <a:fld id="{2EC92BDF-36ED-46CE-8944-4D408F178063}" type="VALUE">
                      <a:rPr lang="en-US"/>
                      <a:pPr/>
                      <a:t>[VALORE]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8918B158-DD9D-4DAA-93D5-EC6E7803A021}" type="PERCENTAGE">
                      <a:rPr lang="en-US" baseline="0"/>
                      <a:pPr/>
                      <a:t>[PERCENTUALE]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F4E-4E57-B007-BC122C57B0AD}"/>
                </c:ext>
              </c:extLst>
            </c:dLbl>
            <c:dLbl>
              <c:idx val="2"/>
              <c:layout>
                <c:manualLayout>
                  <c:x val="1.7256172839506172E-3"/>
                  <c:y val="2.811407407407407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4E-4E57-B007-BC122C57B0A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4E-4E57-B007-BC122C57B0AD}"/>
                </c:ext>
              </c:extLst>
            </c:dLbl>
            <c:dLbl>
              <c:idx val="5"/>
              <c:layout>
                <c:manualLayout>
                  <c:x val="1.597222222222221E-3"/>
                  <c:y val="3.42640740740740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4E-4E57-B007-BC122C57B0AD}"/>
                </c:ext>
              </c:extLst>
            </c:dLbl>
            <c:dLbl>
              <c:idx val="6"/>
              <c:layout>
                <c:manualLayout>
                  <c:x val="2.7794444444444445E-2"/>
                  <c:y val="2.657222222222222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4E-4E57-B007-BC122C57B0AD}"/>
                </c:ext>
              </c:extLst>
            </c:dLbl>
            <c:dLbl>
              <c:idx val="7"/>
              <c:layout>
                <c:manualLayout>
                  <c:x val="8.2916358024691356E-2"/>
                  <c:y val="0.14118814814814812"/>
                </c:manualLayout>
              </c:layout>
              <c:tx>
                <c:rich>
                  <a:bodyPr/>
                  <a:lstStyle/>
                  <a:p>
                    <a:fld id="{DFC8305D-CBC7-42CF-A058-E8AE0F168ECC}" type="VALUE">
                      <a:rPr lang="en-US"/>
                      <a:pPr/>
                      <a:t>[VALORE]</a:t>
                    </a:fld>
                    <a:r>
                      <a:rPr lang="en-US" baseline="0"/>
                      <a:t>; </a:t>
                    </a:r>
                  </a:p>
                  <a:p>
                    <a:fld id="{4063A800-52BE-4694-AE95-62032679F919}" type="PERCENTAGE">
                      <a:rPr lang="en-US" baseline="0"/>
                      <a:pPr/>
                      <a:t>[PERCENTUALE]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CF4E-4E57-B007-BC122C57B0AD}"/>
                </c:ext>
              </c:extLst>
            </c:dLbl>
            <c:dLbl>
              <c:idx val="8"/>
              <c:layout>
                <c:manualLayout>
                  <c:x val="-8.5215223097112866E-2"/>
                  <c:y val="1.66418780985710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4E-4E57-B007-BC122C57B0AD}"/>
                </c:ext>
              </c:extLst>
            </c:dLbl>
            <c:dLbl>
              <c:idx val="9"/>
              <c:layout>
                <c:manualLayout>
                  <c:x val="7.9759259259258898E-3"/>
                  <c:y val="-1.622777777777777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4E-4E57-B007-BC122C57B0A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4.2'!$B$20:$B$29</c:f>
              <c:strCache>
                <c:ptCount val="10"/>
                <c:pt idx="0">
                  <c:v>quadricicli</c:v>
                </c:pt>
                <c:pt idx="1">
                  <c:v>autovetture</c:v>
                </c:pt>
                <c:pt idx="2">
                  <c:v>autobus e filobus</c:v>
                </c:pt>
                <c:pt idx="3">
                  <c:v>tram</c:v>
                </c:pt>
                <c:pt idx="4">
                  <c:v>autocarri e motrici</c:v>
                </c:pt>
                <c:pt idx="5">
                  <c:v>velocipede</c:v>
                </c:pt>
                <c:pt idx="6">
                  <c:v>ciclomotori</c:v>
                </c:pt>
                <c:pt idx="7">
                  <c:v>motocicli</c:v>
                </c:pt>
                <c:pt idx="8">
                  <c:v>motocarri</c:v>
                </c:pt>
                <c:pt idx="9">
                  <c:v>altri veicoli</c:v>
                </c:pt>
              </c:strCache>
            </c:strRef>
          </c:cat>
          <c:val>
            <c:numRef>
              <c:f>'Graf 4.2'!$W$20:$W$29</c:f>
              <c:numCache>
                <c:formatCode>#,##0</c:formatCode>
                <c:ptCount val="10"/>
                <c:pt idx="0">
                  <c:v>7</c:v>
                </c:pt>
                <c:pt idx="1">
                  <c:v>2769</c:v>
                </c:pt>
                <c:pt idx="2">
                  <c:v>22</c:v>
                </c:pt>
                <c:pt idx="3">
                  <c:v>1</c:v>
                </c:pt>
                <c:pt idx="4">
                  <c:v>276</c:v>
                </c:pt>
                <c:pt idx="5">
                  <c:v>224</c:v>
                </c:pt>
                <c:pt idx="6">
                  <c:v>153</c:v>
                </c:pt>
                <c:pt idx="7">
                  <c:v>406</c:v>
                </c:pt>
                <c:pt idx="8">
                  <c:v>1</c:v>
                </c:pt>
                <c:pt idx="9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F4E-4E57-B007-BC122C57B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854308836395448"/>
          <c:y val="8.1414041994750649E-2"/>
          <c:w val="0.19479024496937886"/>
          <c:h val="0.83717191601049867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04839685113809E-2"/>
          <c:y val="5.8882612853775128E-2"/>
          <c:w val="0.91512509309950152"/>
          <c:h val="0.6613233962074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D95-408C-844C-A3FFCB0FE8D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D95-408C-844C-A3FFCB0FE8D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D95-408C-844C-A3FFCB0FE8D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D95-408C-844C-A3FFCB0FE8D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D95-408C-844C-A3FFCB0FE8D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5D95-408C-844C-A3FFCB0FE8D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D95-408C-844C-A3FFCB0FE8D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D95-408C-844C-A3FFCB0FE8DF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5D95-408C-844C-A3FFCB0FE8D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D95-408C-844C-A3FFCB0FE8DF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5D95-408C-844C-A3FFCB0FE8DF}"/>
              </c:ext>
            </c:extLst>
          </c:dPt>
          <c:dLbls>
            <c:dLbl>
              <c:idx val="0"/>
              <c:layout>
                <c:manualLayout>
                  <c:x val="1.6212242508978576E-2"/>
                  <c:y val="2.8760403944025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D95-408C-844C-A3FFCB0FE8DF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5-408C-844C-A3FFCB0FE8DF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5-408C-844C-A3FFCB0FE8D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95-408C-844C-A3FFCB0FE8DF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95-408C-844C-A3FFCB0FE8DF}"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95-408C-844C-A3FFCB0FE8DF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95-408C-844C-A3FFCB0FE8DF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95-408C-844C-A3FFCB0FE8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4.3'!$P$4:$P$28</c:f>
              <c:strCache>
                <c:ptCount val="25"/>
                <c:pt idx="0">
                  <c:v>Liguria</c:v>
                </c:pt>
                <c:pt idx="1">
                  <c:v>Emilia-Romagna</c:v>
                </c:pt>
                <c:pt idx="2">
                  <c:v>Toscana</c:v>
                </c:pt>
                <c:pt idx="3">
                  <c:v>Lazio</c:v>
                </c:pt>
                <c:pt idx="4">
                  <c:v>Marche</c:v>
                </c:pt>
                <c:pt idx="5">
                  <c:v>Puglia</c:v>
                </c:pt>
                <c:pt idx="6">
                  <c:v>Pescara</c:v>
                </c:pt>
                <c:pt idx="7">
                  <c:v>Lombardia</c:v>
                </c:pt>
                <c:pt idx="8">
                  <c:v>Veneto</c:v>
                </c:pt>
                <c:pt idx="9">
                  <c:v>Italia</c:v>
                </c:pt>
                <c:pt idx="10">
                  <c:v>Friuli-Venezia G.</c:v>
                </c:pt>
                <c:pt idx="11">
                  <c:v>Teramo</c:v>
                </c:pt>
                <c:pt idx="12">
                  <c:v>Umbria</c:v>
                </c:pt>
                <c:pt idx="13">
                  <c:v>Piemonte</c:v>
                </c:pt>
                <c:pt idx="14">
                  <c:v>Abruzzo</c:v>
                </c:pt>
                <c:pt idx="15">
                  <c:v>Sicilia</c:v>
                </c:pt>
                <c:pt idx="16">
                  <c:v>Sardegna</c:v>
                </c:pt>
                <c:pt idx="17">
                  <c:v>Chieti</c:v>
                </c:pt>
                <c:pt idx="18">
                  <c:v>Campania</c:v>
                </c:pt>
                <c:pt idx="19">
                  <c:v>Trentino-A. Adige</c:v>
                </c:pt>
                <c:pt idx="20">
                  <c:v>L'Aquila</c:v>
                </c:pt>
                <c:pt idx="21">
                  <c:v>Basilicata</c:v>
                </c:pt>
                <c:pt idx="22">
                  <c:v>Calabria</c:v>
                </c:pt>
                <c:pt idx="23">
                  <c:v>Molise</c:v>
                </c:pt>
                <c:pt idx="24">
                  <c:v>Valle d'Aosta</c:v>
                </c:pt>
              </c:strCache>
            </c:strRef>
          </c:cat>
          <c:val>
            <c:numRef>
              <c:f>'Graf 4.3'!$Q$4:$Q$28</c:f>
              <c:numCache>
                <c:formatCode>0.0</c:formatCode>
                <c:ptCount val="25"/>
                <c:pt idx="0">
                  <c:v>701.68328452563571</c:v>
                </c:pt>
                <c:pt idx="1">
                  <c:v>534.42180173891927</c:v>
                </c:pt>
                <c:pt idx="2">
                  <c:v>515.95426092879597</c:v>
                </c:pt>
                <c:pt idx="3">
                  <c:v>495.92499028606773</c:v>
                </c:pt>
                <c:pt idx="4">
                  <c:v>469.00133586613367</c:v>
                </c:pt>
                <c:pt idx="5">
                  <c:v>443.19367065655172</c:v>
                </c:pt>
                <c:pt idx="6">
                  <c:v>442.0060159887035</c:v>
                </c:pt>
                <c:pt idx="7">
                  <c:v>437.79118970853938</c:v>
                </c:pt>
                <c:pt idx="8">
                  <c:v>428.97634063433776</c:v>
                </c:pt>
                <c:pt idx="9">
                  <c:v>404.16043582203326</c:v>
                </c:pt>
                <c:pt idx="10">
                  <c:v>382.49091374073873</c:v>
                </c:pt>
                <c:pt idx="11">
                  <c:v>362.53417330322122</c:v>
                </c:pt>
                <c:pt idx="12">
                  <c:v>356.87242253883841</c:v>
                </c:pt>
                <c:pt idx="13">
                  <c:v>336.49077789606821</c:v>
                </c:pt>
                <c:pt idx="14">
                  <c:v>326.47717370003295</c:v>
                </c:pt>
                <c:pt idx="15">
                  <c:v>317.24385367246992</c:v>
                </c:pt>
                <c:pt idx="16">
                  <c:v>302.98174309870979</c:v>
                </c:pt>
                <c:pt idx="17">
                  <c:v>278.4387462491195</c:v>
                </c:pt>
                <c:pt idx="18">
                  <c:v>271.09050497843583</c:v>
                </c:pt>
                <c:pt idx="19">
                  <c:v>246.76707885317759</c:v>
                </c:pt>
                <c:pt idx="20">
                  <c:v>239.48766745426749</c:v>
                </c:pt>
                <c:pt idx="21">
                  <c:v>227.52389000845088</c:v>
                </c:pt>
                <c:pt idx="22">
                  <c:v>221.81128569683153</c:v>
                </c:pt>
                <c:pt idx="23">
                  <c:v>210.79616350982411</c:v>
                </c:pt>
                <c:pt idx="24">
                  <c:v>111.04832244753131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D95-408C-844C-A3FFCB0FE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336128"/>
        <c:axId val="266337664"/>
      </c:barChart>
      <c:catAx>
        <c:axId val="26633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it-IT"/>
          </a:p>
        </c:txPr>
        <c:crossAx val="266337664"/>
        <c:crosses val="autoZero"/>
        <c:auto val="1"/>
        <c:lblAlgn val="ctr"/>
        <c:lblOffset val="100"/>
        <c:noMultiLvlLbl val="0"/>
      </c:catAx>
      <c:valAx>
        <c:axId val="266337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663361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90277777777785E-2"/>
          <c:y val="2.6499145299145301E-2"/>
          <c:w val="0.92435910493827156"/>
          <c:h val="0.66747179487179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C75-4BD7-ACFA-6A9724F2657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C75-4BD7-ACFA-6A9724F2657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C75-4BD7-ACFA-6A9724F2657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C75-4BD7-ACFA-6A9724F2657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C75-4BD7-ACFA-6A9724F2657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C75-4BD7-ACFA-6A9724F2657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9C75-4BD7-ACFA-6A9724F2657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C75-4BD7-ACFA-6A9724F2657F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9C75-4BD7-ACFA-6A9724F2657F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9C75-4BD7-ACFA-6A9724F2657F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C75-4BD7-ACFA-6A9724F2657F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75-4BD7-ACFA-6A9724F2657F}"/>
                </c:ext>
              </c:extLst>
            </c:dLbl>
            <c:dLbl>
              <c:idx val="9"/>
              <c:layout>
                <c:manualLayout>
                  <c:x val="-7.8395061728395062E-3"/>
                  <c:y val="1.459760326804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75-4BD7-ACFA-6A9724F2657F}"/>
                </c:ext>
              </c:extLst>
            </c:dLbl>
            <c:dLbl>
              <c:idx val="10"/>
              <c:layout>
                <c:manualLayout>
                  <c:x val="1.9598765432098045E-3"/>
                  <c:y val="2.170940170940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75-4BD7-ACFA-6A9724F2657F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75-4BD7-ACFA-6A9724F2657F}"/>
                </c:ext>
              </c:extLst>
            </c:dLbl>
            <c:dLbl>
              <c:idx val="17"/>
              <c:layout>
                <c:manualLayout>
                  <c:x val="-9.7993827160493836E-3"/>
                  <c:y val="-6.2695150999049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75-4BD7-ACFA-6A9724F2657F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75-4BD7-ACFA-6A9724F2657F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75-4BD7-ACFA-6A9724F2657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4.4'!$S$4:$S$28</c:f>
              <c:strCache>
                <c:ptCount val="25"/>
                <c:pt idx="0">
                  <c:v>Liguria</c:v>
                </c:pt>
                <c:pt idx="1">
                  <c:v>Emilia-Romagna</c:v>
                </c:pt>
                <c:pt idx="2">
                  <c:v>Toscana</c:v>
                </c:pt>
                <c:pt idx="3">
                  <c:v>Lazio</c:v>
                </c:pt>
                <c:pt idx="4">
                  <c:v>Marche</c:v>
                </c:pt>
                <c:pt idx="5">
                  <c:v>Puglia</c:v>
                </c:pt>
                <c:pt idx="6">
                  <c:v>Pescara</c:v>
                </c:pt>
                <c:pt idx="7">
                  <c:v>Veneto</c:v>
                </c:pt>
                <c:pt idx="8">
                  <c:v>Lombardia</c:v>
                </c:pt>
                <c:pt idx="9">
                  <c:v>Italia</c:v>
                </c:pt>
                <c:pt idx="10">
                  <c:v>Teramo</c:v>
                </c:pt>
                <c:pt idx="11">
                  <c:v>Umbria</c:v>
                </c:pt>
                <c:pt idx="12">
                  <c:v>Friuli-Venezia G.</c:v>
                </c:pt>
                <c:pt idx="13">
                  <c:v>Piemonte</c:v>
                </c:pt>
                <c:pt idx="14">
                  <c:v>Abruzzo</c:v>
                </c:pt>
                <c:pt idx="15">
                  <c:v>Sardegna</c:v>
                </c:pt>
                <c:pt idx="16">
                  <c:v>Sicilia</c:v>
                </c:pt>
                <c:pt idx="17">
                  <c:v>Chieti</c:v>
                </c:pt>
                <c:pt idx="18">
                  <c:v>L'Aquila</c:v>
                </c:pt>
                <c:pt idx="19">
                  <c:v>Campania</c:v>
                </c:pt>
                <c:pt idx="20">
                  <c:v>Basilicata</c:v>
                </c:pt>
                <c:pt idx="21">
                  <c:v>Calabria</c:v>
                </c:pt>
                <c:pt idx="22">
                  <c:v>Molise</c:v>
                </c:pt>
                <c:pt idx="23">
                  <c:v>Trentino-A. Adige</c:v>
                </c:pt>
                <c:pt idx="24">
                  <c:v>Valle d'Aosta</c:v>
                </c:pt>
              </c:strCache>
            </c:strRef>
          </c:cat>
          <c:val>
            <c:numRef>
              <c:f>'Graf 4.4'!$T$4:$T$28</c:f>
              <c:numCache>
                <c:formatCode>#,##0.00</c:formatCode>
                <c:ptCount val="25"/>
                <c:pt idx="0">
                  <c:v>538.9060101560782</c:v>
                </c:pt>
                <c:pt idx="1">
                  <c:v>459.2668795656395</c:v>
                </c:pt>
                <c:pt idx="2">
                  <c:v>442.56644315296302</c:v>
                </c:pt>
                <c:pt idx="3">
                  <c:v>439.4804906384187</c:v>
                </c:pt>
                <c:pt idx="4">
                  <c:v>434.10984329599341</c:v>
                </c:pt>
                <c:pt idx="5">
                  <c:v>426.29673232152362</c:v>
                </c:pt>
                <c:pt idx="6">
                  <c:v>403.49697377269672</c:v>
                </c:pt>
                <c:pt idx="7">
                  <c:v>368.1684225331507</c:v>
                </c:pt>
                <c:pt idx="8">
                  <c:v>362.33522881928451</c:v>
                </c:pt>
                <c:pt idx="9">
                  <c:v>354.30061454690667</c:v>
                </c:pt>
                <c:pt idx="10">
                  <c:v>343.60255860358427</c:v>
                </c:pt>
                <c:pt idx="11">
                  <c:v>341.30275525534847</c:v>
                </c:pt>
                <c:pt idx="12">
                  <c:v>328.558432834526</c:v>
                </c:pt>
                <c:pt idx="13">
                  <c:v>311.74034775777716</c:v>
                </c:pt>
                <c:pt idx="14">
                  <c:v>310.4656873187829</c:v>
                </c:pt>
                <c:pt idx="15">
                  <c:v>299.71662815524371</c:v>
                </c:pt>
                <c:pt idx="16">
                  <c:v>293.39771667296168</c:v>
                </c:pt>
                <c:pt idx="17">
                  <c:v>264.82243560432863</c:v>
                </c:pt>
                <c:pt idx="18">
                  <c:v>246.02140899775455</c:v>
                </c:pt>
                <c:pt idx="19">
                  <c:v>238.84527625589982</c:v>
                </c:pt>
                <c:pt idx="20">
                  <c:v>228.86919610684785</c:v>
                </c:pt>
                <c:pt idx="21">
                  <c:v>224.21834566790193</c:v>
                </c:pt>
                <c:pt idx="22">
                  <c:v>213.70207416719043</c:v>
                </c:pt>
                <c:pt idx="23">
                  <c:v>186.41815458812837</c:v>
                </c:pt>
                <c:pt idx="24">
                  <c:v>120.14735582317302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C75-4BD7-ACFA-6A9724F26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544000"/>
        <c:axId val="220545792"/>
      </c:barChart>
      <c:catAx>
        <c:axId val="22054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it-IT"/>
          </a:p>
        </c:txPr>
        <c:crossAx val="220545792"/>
        <c:crosses val="autoZero"/>
        <c:auto val="1"/>
        <c:lblAlgn val="ctr"/>
        <c:lblOffset val="100"/>
        <c:noMultiLvlLbl val="0"/>
      </c:catAx>
      <c:valAx>
        <c:axId val="220545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20544000"/>
        <c:crosses val="autoZero"/>
        <c:crossBetween val="between"/>
        <c:majorUnit val="2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25308641975307E-2"/>
          <c:y val="5.174074074074074E-2"/>
          <c:w val="0.92731604938271606"/>
          <c:h val="0.78358703703703703"/>
        </c:manualLayout>
      </c:layout>
      <c:lineChart>
        <c:grouping val="standard"/>
        <c:varyColors val="0"/>
        <c:ser>
          <c:idx val="0"/>
          <c:order val="0"/>
          <c:tx>
            <c:strRef>
              <c:f>'Graf 2.1'!$A$58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2.3636605884735054E-2"/>
                  <c:y val="-4.6721175086783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A2-487A-BBE1-948B8FAD2141}"/>
                </c:ext>
              </c:extLst>
            </c:dLbl>
            <c:dLbl>
              <c:idx val="8"/>
              <c:layout>
                <c:manualLayout>
                  <c:x val="-2.3636605884735123E-2"/>
                  <c:y val="-4.523777777777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A2-487A-BBE1-948B8FAD2141}"/>
                </c:ext>
              </c:extLst>
            </c:dLbl>
            <c:dLbl>
              <c:idx val="9"/>
              <c:layout>
                <c:manualLayout>
                  <c:x val="-2.3636605884735054E-2"/>
                  <c:y val="-4.672117508678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A2-487A-BBE1-948B8FAD2141}"/>
                </c:ext>
              </c:extLst>
            </c:dLbl>
            <c:dLbl>
              <c:idx val="10"/>
              <c:layout>
                <c:manualLayout>
                  <c:x val="-2.3636605884735054E-2"/>
                  <c:y val="-4.1863231679911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A2-487A-BBE1-948B8FAD2141}"/>
                </c:ext>
              </c:extLst>
            </c:dLbl>
            <c:dLbl>
              <c:idx val="12"/>
              <c:layout>
                <c:manualLayout>
                  <c:x val="-2.3636605884735123E-2"/>
                  <c:y val="-5.6437061900526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A2-487A-BBE1-948B8FAD2141}"/>
                </c:ext>
              </c:extLst>
            </c:dLbl>
            <c:dLbl>
              <c:idx val="13"/>
              <c:layout>
                <c:manualLayout>
                  <c:x val="-2.3636605884735054E-2"/>
                  <c:y val="6.7325185185185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A2-487A-BBE1-948B8FAD2141}"/>
                </c:ext>
              </c:extLst>
            </c:dLbl>
            <c:dLbl>
              <c:idx val="16"/>
              <c:layout>
                <c:manualLayout>
                  <c:x val="-2.1675881812493334E-2"/>
                  <c:y val="-4.1863231679911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A2-487A-BBE1-948B8FAD2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2.1'!$B$57:$U$57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'Graf 2.1'!$B$58:$U$58</c:f>
              <c:numCache>
                <c:formatCode>0</c:formatCode>
                <c:ptCount val="20"/>
                <c:pt idx="0">
                  <c:v>124.54152318108959</c:v>
                </c:pt>
                <c:pt idx="1">
                  <c:v>122.26347028149885</c:v>
                </c:pt>
                <c:pt idx="2">
                  <c:v>114.3396045490821</c:v>
                </c:pt>
                <c:pt idx="3">
                  <c:v>105.86534291525936</c:v>
                </c:pt>
                <c:pt idx="4">
                  <c:v>100.02289626903594</c:v>
                </c:pt>
                <c:pt idx="5">
                  <c:v>97.072149684330157</c:v>
                </c:pt>
                <c:pt idx="6">
                  <c:v>87.326884577907094</c:v>
                </c:pt>
                <c:pt idx="7">
                  <c:v>79.799118343874269</c:v>
                </c:pt>
                <c:pt idx="8">
                  <c:v>71.143778032487177</c:v>
                </c:pt>
                <c:pt idx="9">
                  <c:v>68.773667956735736</c:v>
                </c:pt>
                <c:pt idx="10">
                  <c:v>64.304566685426607</c:v>
                </c:pt>
                <c:pt idx="11">
                  <c:v>62.351258481154247</c:v>
                </c:pt>
                <c:pt idx="12">
                  <c:v>56.390466625391028</c:v>
                </c:pt>
                <c:pt idx="13">
                  <c:v>56.050404051132894</c:v>
                </c:pt>
                <c:pt idx="14">
                  <c:v>56.915532294421759</c:v>
                </c:pt>
                <c:pt idx="15">
                  <c:v>54.61179109324771</c:v>
                </c:pt>
                <c:pt idx="16">
                  <c:v>56.297887421774497</c:v>
                </c:pt>
                <c:pt idx="17">
                  <c:v>55.680606820413395</c:v>
                </c:pt>
                <c:pt idx="18">
                  <c:v>53.123201854748125</c:v>
                </c:pt>
                <c:pt idx="19">
                  <c:v>40.293511396220559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AA2-487A-BBE1-948B8FAD2141}"/>
            </c:ext>
          </c:extLst>
        </c:ser>
        <c:ser>
          <c:idx val="1"/>
          <c:order val="1"/>
          <c:tx>
            <c:strRef>
              <c:f>'Graf 2.1'!$A$71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611935344274596E-2"/>
                  <c:y val="-4.6721175086783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A2-487A-BBE1-948B8FAD2141}"/>
                </c:ext>
              </c:extLst>
            </c:dLbl>
            <c:dLbl>
              <c:idx val="1"/>
              <c:layout>
                <c:manualLayout>
                  <c:x val="-2.7611935344274603E-2"/>
                  <c:y val="-3.7005288273039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A2-487A-BBE1-948B8FAD2141}"/>
                </c:ext>
              </c:extLst>
            </c:dLbl>
            <c:dLbl>
              <c:idx val="2"/>
              <c:layout>
                <c:manualLayout>
                  <c:x val="-2.5651211272032882E-2"/>
                  <c:y val="-3.7005288273039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A2-487A-BBE1-948B8FAD2141}"/>
                </c:ext>
              </c:extLst>
            </c:dLbl>
            <c:dLbl>
              <c:idx val="3"/>
              <c:layout>
                <c:manualLayout>
                  <c:x val="-2.172976312754946E-2"/>
                  <c:y val="-4.6721175086783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A2-487A-BBE1-948B8FAD2141}"/>
                </c:ext>
              </c:extLst>
            </c:dLbl>
            <c:dLbl>
              <c:idx val="4"/>
              <c:layout>
                <c:manualLayout>
                  <c:x val="-2.9572659416516343E-2"/>
                  <c:y val="-6.12950053073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A2-487A-BBE1-948B8FAD2141}"/>
                </c:ext>
              </c:extLst>
            </c:dLbl>
            <c:dLbl>
              <c:idx val="5"/>
              <c:layout>
                <c:manualLayout>
                  <c:x val="-2.3690487199791145E-2"/>
                  <c:y val="-5.6437061900526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A2-487A-BBE1-948B8FAD2141}"/>
                </c:ext>
              </c:extLst>
            </c:dLbl>
            <c:dLbl>
              <c:idx val="6"/>
              <c:layout>
                <c:manualLayout>
                  <c:x val="-1.9715157740251611E-2"/>
                  <c:y val="-4.672117508678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A2-487A-BBE1-948B8FAD2141}"/>
                </c:ext>
              </c:extLst>
            </c:dLbl>
            <c:dLbl>
              <c:idx val="8"/>
              <c:layout>
                <c:manualLayout>
                  <c:x val="-2.7558054029218494E-2"/>
                  <c:y val="5.3539999999999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A2-487A-BBE1-948B8FAD2141}"/>
                </c:ext>
              </c:extLst>
            </c:dLbl>
            <c:dLbl>
              <c:idx val="11"/>
              <c:layout>
                <c:manualLayout>
                  <c:x val="-2.3636605884735123E-2"/>
                  <c:y val="-6.12950053073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AA2-487A-BBE1-948B8FAD2141}"/>
                </c:ext>
              </c:extLst>
            </c:dLbl>
            <c:dLbl>
              <c:idx val="13"/>
              <c:layout>
                <c:manualLayout>
                  <c:x val="-2.3636605884735054E-2"/>
                  <c:y val="-4.672117508678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A2-487A-BBE1-948B8FAD2141}"/>
                </c:ext>
              </c:extLst>
            </c:dLbl>
            <c:dLbl>
              <c:idx val="14"/>
              <c:layout>
                <c:manualLayout>
                  <c:x val="-2.3636605884735054E-2"/>
                  <c:y val="-6.1295005307398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AA2-487A-BBE1-948B8FAD2141}"/>
                </c:ext>
              </c:extLst>
            </c:dLbl>
            <c:dLbl>
              <c:idx val="15"/>
              <c:layout>
                <c:manualLayout>
                  <c:x val="-2.1675881812493334E-2"/>
                  <c:y val="-5.1579118493655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A2-487A-BBE1-948B8FAD2141}"/>
                </c:ext>
              </c:extLst>
            </c:dLbl>
            <c:dLbl>
              <c:idx val="17"/>
              <c:layout>
                <c:manualLayout>
                  <c:x val="-2.3636605884735054E-2"/>
                  <c:y val="-4.1863231679911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AA2-487A-BBE1-948B8FAD2141}"/>
                </c:ext>
              </c:extLst>
            </c:dLbl>
            <c:dLbl>
              <c:idx val="18"/>
              <c:layout>
                <c:manualLayout>
                  <c:x val="-2.3636605884735196E-2"/>
                  <c:y val="-3.7005288273039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AA2-487A-BBE1-948B8FAD2141}"/>
                </c:ext>
              </c:extLst>
            </c:dLbl>
            <c:dLbl>
              <c:idx val="19"/>
              <c:layout>
                <c:manualLayout>
                  <c:x val="-1.9715157740251611E-2"/>
                  <c:y val="-3.7005288273039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AA2-487A-BBE1-948B8FAD2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2.1'!$B$57:$U$57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'Graf 2.1'!$B$71:$U$71</c:f>
              <c:numCache>
                <c:formatCode>0</c:formatCode>
                <c:ptCount val="20"/>
                <c:pt idx="0">
                  <c:v>133.14909092061896</c:v>
                </c:pt>
                <c:pt idx="1">
                  <c:v>146.25546481567861</c:v>
                </c:pt>
                <c:pt idx="2">
                  <c:v>120.96025159732332</c:v>
                </c:pt>
                <c:pt idx="3">
                  <c:v>109.90659887793937</c:v>
                </c:pt>
                <c:pt idx="4">
                  <c:v>103.86968849945507</c:v>
                </c:pt>
                <c:pt idx="5">
                  <c:v>127.41962138610924</c:v>
                </c:pt>
                <c:pt idx="6">
                  <c:v>91.251510634251673</c:v>
                </c:pt>
                <c:pt idx="7">
                  <c:v>72.915250452492302</c:v>
                </c:pt>
                <c:pt idx="8">
                  <c:v>70.244291518341697</c:v>
                </c:pt>
                <c:pt idx="9">
                  <c:v>59.505090886494038</c:v>
                </c:pt>
                <c:pt idx="10">
                  <c:v>62.386220312051364</c:v>
                </c:pt>
                <c:pt idx="11">
                  <c:v>69.063702632715859</c:v>
                </c:pt>
                <c:pt idx="12">
                  <c:v>52.582139875252629</c:v>
                </c:pt>
                <c:pt idx="13">
                  <c:v>57.987298522378204</c:v>
                </c:pt>
                <c:pt idx="14">
                  <c:v>63.512946433634639</c:v>
                </c:pt>
                <c:pt idx="15">
                  <c:v>57.72391562586396</c:v>
                </c:pt>
                <c:pt idx="16">
                  <c:v>52.671976867078449</c:v>
                </c:pt>
                <c:pt idx="17">
                  <c:v>58.311185312946925</c:v>
                </c:pt>
                <c:pt idx="18">
                  <c:v>60.125199164722233</c:v>
                </c:pt>
                <c:pt idx="19">
                  <c:v>45.826079155619539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AA2-487A-BBE1-948B8FAD2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46120"/>
        <c:axId val="631639232"/>
      </c:lineChart>
      <c:catAx>
        <c:axId val="63164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1639232"/>
        <c:crosses val="autoZero"/>
        <c:auto val="1"/>
        <c:lblAlgn val="ctr"/>
        <c:lblOffset val="100"/>
        <c:noMultiLvlLbl val="0"/>
      </c:catAx>
      <c:valAx>
        <c:axId val="63163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164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370200617283951"/>
          <c:y val="0.91219444444444442"/>
          <c:w val="0.21268792266533729"/>
          <c:h val="7.6110967667900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25308641975307E-2"/>
          <c:y val="5.174074074074074E-2"/>
          <c:w val="0.92731604938271606"/>
          <c:h val="0.78358703703703703"/>
        </c:manualLayout>
      </c:layout>
      <c:lineChart>
        <c:grouping val="standard"/>
        <c:varyColors val="0"/>
        <c:ser>
          <c:idx val="0"/>
          <c:order val="0"/>
          <c:tx>
            <c:strRef>
              <c:f>'Graf 2.7'!$A$58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2.7'!$B$57:$U$57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'Graf 2.7'!$B$58:$U$58</c:f>
              <c:numCache>
                <c:formatCode>#,##0</c:formatCode>
                <c:ptCount val="20"/>
                <c:pt idx="0">
                  <c:v>6551.522973812881</c:v>
                </c:pt>
                <c:pt idx="1">
                  <c:v>6629.7454341425191</c:v>
                </c:pt>
                <c:pt idx="2">
                  <c:v>6210.4541416477277</c:v>
                </c:pt>
                <c:pt idx="3">
                  <c:v>5934.4597380457026</c:v>
                </c:pt>
                <c:pt idx="4">
                  <c:v>5756.8695426017248</c:v>
                </c:pt>
                <c:pt idx="5">
                  <c:v>5701.2978652577431</c:v>
                </c:pt>
                <c:pt idx="6">
                  <c:v>5545.7932839039222</c:v>
                </c:pt>
                <c:pt idx="7">
                  <c:v>5248.0797946597258</c:v>
                </c:pt>
                <c:pt idx="8">
                  <c:v>5159.1916333976733</c:v>
                </c:pt>
                <c:pt idx="9">
                  <c:v>5093.9990519631783</c:v>
                </c:pt>
                <c:pt idx="10">
                  <c:v>4864.8070618941947</c:v>
                </c:pt>
                <c:pt idx="11">
                  <c:v>4433.6014503902861</c:v>
                </c:pt>
                <c:pt idx="12">
                  <c:v>4279.3251110694055</c:v>
                </c:pt>
                <c:pt idx="13">
                  <c:v>4163.5287862259302</c:v>
                </c:pt>
                <c:pt idx="14">
                  <c:v>4099.6450507988975</c:v>
                </c:pt>
                <c:pt idx="15">
                  <c:v>4144.9567607858662</c:v>
                </c:pt>
                <c:pt idx="16">
                  <c:v>4112.3456842281994</c:v>
                </c:pt>
                <c:pt idx="17">
                  <c:v>4056.9518081007805</c:v>
                </c:pt>
                <c:pt idx="18">
                  <c:v>4041.3145151296949</c:v>
                </c:pt>
                <c:pt idx="19">
                  <c:v>2679.1904395930401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3-43F7-ABE6-AAC200C62DF3}"/>
            </c:ext>
          </c:extLst>
        </c:ser>
        <c:ser>
          <c:idx val="1"/>
          <c:order val="1"/>
          <c:tx>
            <c:strRef>
              <c:f>'Graf 2.7'!$A$71</c:f>
              <c:strCache>
                <c:ptCount val="1"/>
                <c:pt idx="0">
                  <c:v>  Abruzzo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2.7'!$B$57:$U$57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'Graf 2.7'!$B$71:$U$71</c:f>
              <c:numCache>
                <c:formatCode>#,##0</c:formatCode>
                <c:ptCount val="20"/>
                <c:pt idx="0">
                  <c:v>6611.48640749883</c:v>
                </c:pt>
                <c:pt idx="1">
                  <c:v>6716.6834004000284</c:v>
                </c:pt>
                <c:pt idx="2">
                  <c:v>6335.4895414546099</c:v>
                </c:pt>
                <c:pt idx="3">
                  <c:v>5880.3927796820899</c:v>
                </c:pt>
                <c:pt idx="4">
                  <c:v>5600.4365627504685</c:v>
                </c:pt>
                <c:pt idx="5">
                  <c:v>5445.8373940293486</c:v>
                </c:pt>
                <c:pt idx="6">
                  <c:v>4893.8415198974299</c:v>
                </c:pt>
                <c:pt idx="7">
                  <c:v>4589.8631092126143</c:v>
                </c:pt>
                <c:pt idx="8">
                  <c:v>4523.5813107886925</c:v>
                </c:pt>
                <c:pt idx="9">
                  <c:v>4803.3413238376261</c:v>
                </c:pt>
                <c:pt idx="10">
                  <c:v>4675.9599585695369</c:v>
                </c:pt>
                <c:pt idx="11">
                  <c:v>4146.8249276426341</c:v>
                </c:pt>
                <c:pt idx="12">
                  <c:v>4104.4116039768624</c:v>
                </c:pt>
                <c:pt idx="13">
                  <c:v>3912.259945763049</c:v>
                </c:pt>
                <c:pt idx="14">
                  <c:v>3649.7261004185048</c:v>
                </c:pt>
                <c:pt idx="15">
                  <c:v>3481.6635424863207</c:v>
                </c:pt>
                <c:pt idx="16">
                  <c:v>3354.9759178378231</c:v>
                </c:pt>
                <c:pt idx="17">
                  <c:v>3593.0431686911902</c:v>
                </c:pt>
                <c:pt idx="18">
                  <c:v>3582.8452015080629</c:v>
                </c:pt>
                <c:pt idx="19">
                  <c:v>2400.0438066248198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3-43F7-ABE6-AAC200C62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46120"/>
        <c:axId val="631639232"/>
      </c:lineChart>
      <c:catAx>
        <c:axId val="63164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1639232"/>
        <c:crosses val="autoZero"/>
        <c:auto val="1"/>
        <c:lblAlgn val="ctr"/>
        <c:lblOffset val="100"/>
        <c:noMultiLvlLbl val="0"/>
      </c:catAx>
      <c:valAx>
        <c:axId val="63163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164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370200617283951"/>
          <c:y val="0.91689814814814818"/>
          <c:w val="0.22083150179311128"/>
          <c:h val="8.0608569889118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641358024691356E-2"/>
          <c:y val="4.8062855779391213E-2"/>
          <c:w val="0.93189429012345681"/>
          <c:h val="0.67109912630784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2.3, Graf 2.2'!$V$4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97D-4F48-86CF-F28DCB63817D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7D-4F48-86CF-F28DCB63817D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7D-4F48-86CF-F28DCB63817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7D-4F48-86CF-F28DCB63817D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7D-4F48-86CF-F28DCB63817D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7D-4F48-86CF-F28DCB6381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2.3, Graf 2.2'!$U$5:$U$25</c:f>
              <c:strCache>
                <c:ptCount val="21"/>
                <c:pt idx="0">
                  <c:v>Molise</c:v>
                </c:pt>
                <c:pt idx="1">
                  <c:v>Sardegna</c:v>
                </c:pt>
                <c:pt idx="2">
                  <c:v>Trentino-A. Adige</c:v>
                </c:pt>
                <c:pt idx="3">
                  <c:v>Umbria</c:v>
                </c:pt>
                <c:pt idx="4">
                  <c:v>Emilia-Romagna</c:v>
                </c:pt>
                <c:pt idx="5">
                  <c:v>Veneto</c:v>
                </c:pt>
                <c:pt idx="6">
                  <c:v>Marche</c:v>
                </c:pt>
                <c:pt idx="7">
                  <c:v>Abruzzo</c:v>
                </c:pt>
                <c:pt idx="8">
                  <c:v>Lazio</c:v>
                </c:pt>
                <c:pt idx="9">
                  <c:v>Piemonte</c:v>
                </c:pt>
                <c:pt idx="10">
                  <c:v>Toscana</c:v>
                </c:pt>
                <c:pt idx="11">
                  <c:v>Puglia</c:v>
                </c:pt>
                <c:pt idx="12">
                  <c:v>Italia</c:v>
                </c:pt>
                <c:pt idx="13">
                  <c:v>Friuli-Venezia G.</c:v>
                </c:pt>
                <c:pt idx="14">
                  <c:v>Liguria</c:v>
                </c:pt>
                <c:pt idx="15">
                  <c:v>Sicilia</c:v>
                </c:pt>
                <c:pt idx="16">
                  <c:v>Basilicata</c:v>
                </c:pt>
                <c:pt idx="17">
                  <c:v>Calabria</c:v>
                </c:pt>
                <c:pt idx="18">
                  <c:v>Lombardia</c:v>
                </c:pt>
                <c:pt idx="19">
                  <c:v>Campania</c:v>
                </c:pt>
                <c:pt idx="20">
                  <c:v>Valle d'Aosta</c:v>
                </c:pt>
              </c:strCache>
            </c:strRef>
          </c:cat>
          <c:val>
            <c:numRef>
              <c:f>'Tab 2.3, Graf 2.2'!$V$5:$V$25</c:f>
              <c:numCache>
                <c:formatCode>0.0</c:formatCode>
                <c:ptCount val="21"/>
                <c:pt idx="0">
                  <c:v>60.439106010191942</c:v>
                </c:pt>
                <c:pt idx="1">
                  <c:v>60.406317051011925</c:v>
                </c:pt>
                <c:pt idx="2">
                  <c:v>56.107114285354982</c:v>
                </c:pt>
                <c:pt idx="3">
                  <c:v>68.544832534299104</c:v>
                </c:pt>
                <c:pt idx="4">
                  <c:v>91.293884256928834</c:v>
                </c:pt>
                <c:pt idx="5">
                  <c:v>75.561071673055224</c:v>
                </c:pt>
                <c:pt idx="6">
                  <c:v>83.235848453974768</c:v>
                </c:pt>
                <c:pt idx="7">
                  <c:v>62.386220312051364</c:v>
                </c:pt>
                <c:pt idx="8">
                  <c:v>76.105190624700057</c:v>
                </c:pt>
                <c:pt idx="9">
                  <c:v>72.499623908200974</c:v>
                </c:pt>
                <c:pt idx="10">
                  <c:v>71.047500213812768</c:v>
                </c:pt>
                <c:pt idx="11">
                  <c:v>66.062475356076135</c:v>
                </c:pt>
                <c:pt idx="12">
                  <c:v>64.304566685426607</c:v>
                </c:pt>
                <c:pt idx="13">
                  <c:v>68.599344304600677</c:v>
                </c:pt>
                <c:pt idx="14">
                  <c:v>50.271955569645669</c:v>
                </c:pt>
                <c:pt idx="15">
                  <c:v>53.549756022569149</c:v>
                </c:pt>
                <c:pt idx="16">
                  <c:v>63.784855406628452</c:v>
                </c:pt>
                <c:pt idx="17">
                  <c:v>52.784040948234839</c:v>
                </c:pt>
                <c:pt idx="18">
                  <c:v>54.404727402658999</c:v>
                </c:pt>
                <c:pt idx="19">
                  <c:v>41.715234300565989</c:v>
                </c:pt>
                <c:pt idx="20">
                  <c:v>70.738589472525916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7D-4F48-86CF-F28DCB63817D}"/>
            </c:ext>
          </c:extLst>
        </c:ser>
        <c:ser>
          <c:idx val="1"/>
          <c:order val="1"/>
          <c:tx>
            <c:strRef>
              <c:f>'Tab 2.3, Graf 2.2'!$W$4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8-397D-4F48-86CF-F28DCB63817D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A-397D-4F48-86CF-F28DCB63817D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97D-4F48-86CF-F28DCB63817D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7D-4F48-86CF-F28DCB63817D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7D-4F48-86CF-F28DCB63817D}"/>
                </c:ext>
              </c:extLst>
            </c:dLbl>
            <c:dLbl>
              <c:idx val="12"/>
              <c:layout>
                <c:manualLayout>
                  <c:x val="3.9197530864196811E-3"/>
                  <c:y val="4.76601135886864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7D-4F48-86CF-F28DCB63817D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7D-4F48-86CF-F28DCB6381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7030A0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2.3, Graf 2.2'!$U$5:$U$25</c:f>
              <c:strCache>
                <c:ptCount val="21"/>
                <c:pt idx="0">
                  <c:v>Molise</c:v>
                </c:pt>
                <c:pt idx="1">
                  <c:v>Sardegna</c:v>
                </c:pt>
                <c:pt idx="2">
                  <c:v>Trentino-A. Adige</c:v>
                </c:pt>
                <c:pt idx="3">
                  <c:v>Umbria</c:v>
                </c:pt>
                <c:pt idx="4">
                  <c:v>Emilia-Romagna</c:v>
                </c:pt>
                <c:pt idx="5">
                  <c:v>Veneto</c:v>
                </c:pt>
                <c:pt idx="6">
                  <c:v>Marche</c:v>
                </c:pt>
                <c:pt idx="7">
                  <c:v>Abruzzo</c:v>
                </c:pt>
                <c:pt idx="8">
                  <c:v>Lazio</c:v>
                </c:pt>
                <c:pt idx="9">
                  <c:v>Piemonte</c:v>
                </c:pt>
                <c:pt idx="10">
                  <c:v>Toscana</c:v>
                </c:pt>
                <c:pt idx="11">
                  <c:v>Puglia</c:v>
                </c:pt>
                <c:pt idx="12">
                  <c:v>Italia</c:v>
                </c:pt>
                <c:pt idx="13">
                  <c:v>Friuli-Venezia G.</c:v>
                </c:pt>
                <c:pt idx="14">
                  <c:v>Liguria</c:v>
                </c:pt>
                <c:pt idx="15">
                  <c:v>Sicilia</c:v>
                </c:pt>
                <c:pt idx="16">
                  <c:v>Basilicata</c:v>
                </c:pt>
                <c:pt idx="17">
                  <c:v>Calabria</c:v>
                </c:pt>
                <c:pt idx="18">
                  <c:v>Lombardia</c:v>
                </c:pt>
                <c:pt idx="19">
                  <c:v>Campania</c:v>
                </c:pt>
                <c:pt idx="20">
                  <c:v>Valle d'Aosta</c:v>
                </c:pt>
              </c:strCache>
            </c:strRef>
          </c:cat>
          <c:val>
            <c:numRef>
              <c:f>'Tab 2.3, Graf 2.2'!$W$5:$W$25</c:f>
              <c:numCache>
                <c:formatCode>0.0</c:formatCode>
                <c:ptCount val="21"/>
                <c:pt idx="0">
                  <c:v>84.060456280156686</c:v>
                </c:pt>
                <c:pt idx="1">
                  <c:v>59.344122511255861</c:v>
                </c:pt>
                <c:pt idx="2">
                  <c:v>51.968612813882302</c:v>
                </c:pt>
                <c:pt idx="3">
                  <c:v>51.854758279044283</c:v>
                </c:pt>
                <c:pt idx="4">
                  <c:v>50.09515833664306</c:v>
                </c:pt>
                <c:pt idx="5">
                  <c:v>46.979355650442002</c:v>
                </c:pt>
                <c:pt idx="6">
                  <c:v>45.833349939619545</c:v>
                </c:pt>
                <c:pt idx="7">
                  <c:v>45.826079155619539</c:v>
                </c:pt>
                <c:pt idx="8">
                  <c:v>45.446238971125013</c:v>
                </c:pt>
                <c:pt idx="9">
                  <c:v>42.393795970772508</c:v>
                </c:pt>
                <c:pt idx="10">
                  <c:v>41.162181703951845</c:v>
                </c:pt>
                <c:pt idx="11">
                  <c:v>40.572673138177088</c:v>
                </c:pt>
                <c:pt idx="12">
                  <c:v>40.293511396220559</c:v>
                </c:pt>
                <c:pt idx="13">
                  <c:v>39.040987221967953</c:v>
                </c:pt>
                <c:pt idx="14">
                  <c:v>38.773432050053216</c:v>
                </c:pt>
                <c:pt idx="15">
                  <c:v>33.165121621753848</c:v>
                </c:pt>
                <c:pt idx="16">
                  <c:v>32.775422802954154</c:v>
                </c:pt>
                <c:pt idx="17">
                  <c:v>32.492514070989749</c:v>
                </c:pt>
                <c:pt idx="18">
                  <c:v>31.685494380672527</c:v>
                </c:pt>
                <c:pt idx="19">
                  <c:v>31.050413433608526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97D-4F48-86CF-F28DCB638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052736"/>
        <c:axId val="270546432"/>
      </c:barChart>
      <c:catAx>
        <c:axId val="27005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70546432"/>
        <c:crosses val="autoZero"/>
        <c:auto val="1"/>
        <c:lblAlgn val="ctr"/>
        <c:lblOffset val="100"/>
        <c:noMultiLvlLbl val="0"/>
      </c:catAx>
      <c:valAx>
        <c:axId val="270546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70052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881898148148148"/>
          <c:y val="0.91340172257106633"/>
          <c:w val="0.30183796296296295"/>
          <c:h val="8.6598277428933668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273302469135805E-2"/>
          <c:y val="3.8655555555555547E-2"/>
          <c:w val="0.93189429012345681"/>
          <c:h val="0.67964679911699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2.9, Graf 2.8'!$Z$5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CFF-415B-9B24-B2218781C6C3}"/>
              </c:ext>
            </c:extLst>
          </c:dPt>
          <c:dLbls>
            <c:dLbl>
              <c:idx val="0"/>
              <c:layout>
                <c:manualLayout>
                  <c:x val="5.8796296296296296E-3"/>
                  <c:y val="2.1581627407647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F-415B-9B24-B2218781C6C3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F-415B-9B24-B2218781C6C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F-415B-9B24-B2218781C6C3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F-415B-9B24-B2218781C6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'Tab. 2.9, Graf 2.8'!$Y$6:$Y$26</c:f>
              <c:strCache>
                <c:ptCount val="21"/>
                <c:pt idx="0">
                  <c:v>Liguria</c:v>
                </c:pt>
                <c:pt idx="1">
                  <c:v>Toscana</c:v>
                </c:pt>
                <c:pt idx="2">
                  <c:v>Emilia-Romagna</c:v>
                </c:pt>
                <c:pt idx="3">
                  <c:v>Marche</c:v>
                </c:pt>
                <c:pt idx="4">
                  <c:v>Lazio</c:v>
                </c:pt>
                <c:pt idx="5">
                  <c:v>Puglia</c:v>
                </c:pt>
                <c:pt idx="6">
                  <c:v>Italia</c:v>
                </c:pt>
                <c:pt idx="7">
                  <c:v>Veneto</c:v>
                </c:pt>
                <c:pt idx="8">
                  <c:v>Umbria</c:v>
                </c:pt>
                <c:pt idx="9">
                  <c:v>Trentino-A. Adige</c:v>
                </c:pt>
                <c:pt idx="10">
                  <c:v>Lombardia</c:v>
                </c:pt>
                <c:pt idx="11">
                  <c:v>Friuli-Venezia G.</c:v>
                </c:pt>
                <c:pt idx="12">
                  <c:v>Abruzzo</c:v>
                </c:pt>
                <c:pt idx="13">
                  <c:v>Sicilia</c:v>
                </c:pt>
                <c:pt idx="14">
                  <c:v>Piemonte</c:v>
                </c:pt>
                <c:pt idx="15">
                  <c:v>Valle d'Aosta</c:v>
                </c:pt>
                <c:pt idx="16">
                  <c:v>Sardegna</c:v>
                </c:pt>
                <c:pt idx="17">
                  <c:v>Basilicata</c:v>
                </c:pt>
                <c:pt idx="18">
                  <c:v>Molise</c:v>
                </c:pt>
                <c:pt idx="19">
                  <c:v>Campania</c:v>
                </c:pt>
                <c:pt idx="20">
                  <c:v>Calabria</c:v>
                </c:pt>
              </c:strCache>
            </c:strRef>
          </c:cat>
          <c:val>
            <c:numRef>
              <c:f>'Tab. 2.9, Graf 2.8'!$Z$6:$Z$26</c:f>
              <c:numCache>
                <c:formatCode>#,##0</c:formatCode>
                <c:ptCount val="21"/>
                <c:pt idx="0">
                  <c:v>7405.6874548534279</c:v>
                </c:pt>
                <c:pt idx="1">
                  <c:v>6669.3494917690805</c:v>
                </c:pt>
                <c:pt idx="2">
                  <c:v>6388.0613161679521</c:v>
                </c:pt>
                <c:pt idx="3">
                  <c:v>6107.1884156346605</c:v>
                </c:pt>
                <c:pt idx="4">
                  <c:v>6716.775517980881</c:v>
                </c:pt>
                <c:pt idx="5">
                  <c:v>4939.5717274545041</c:v>
                </c:pt>
                <c:pt idx="6">
                  <c:v>4864.8070618941947</c:v>
                </c:pt>
                <c:pt idx="7">
                  <c:v>4406.0910005125461</c:v>
                </c:pt>
                <c:pt idx="8">
                  <c:v>4583.5142935640333</c:v>
                </c:pt>
                <c:pt idx="9">
                  <c:v>3796.903854655488</c:v>
                </c:pt>
                <c:pt idx="10">
                  <c:v>5198.9239317601096</c:v>
                </c:pt>
                <c:pt idx="11">
                  <c:v>3835.8466690322552</c:v>
                </c:pt>
                <c:pt idx="12">
                  <c:v>4675.9599585695369</c:v>
                </c:pt>
                <c:pt idx="13">
                  <c:v>3977.501988849795</c:v>
                </c:pt>
                <c:pt idx="14">
                  <c:v>4379.8835293541915</c:v>
                </c:pt>
                <c:pt idx="15">
                  <c:v>3128.2176233405903</c:v>
                </c:pt>
                <c:pt idx="16">
                  <c:v>3502.3582626176717</c:v>
                </c:pt>
                <c:pt idx="17">
                  <c:v>3068.5687195621254</c:v>
                </c:pt>
                <c:pt idx="18">
                  <c:v>3206.4536241196565</c:v>
                </c:pt>
                <c:pt idx="19">
                  <c:v>2625.4847464726595</c:v>
                </c:pt>
                <c:pt idx="20">
                  <c:v>2596.5687835689373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FF-415B-9B24-B2218781C6C3}"/>
            </c:ext>
          </c:extLst>
        </c:ser>
        <c:ser>
          <c:idx val="1"/>
          <c:order val="1"/>
          <c:tx>
            <c:strRef>
              <c:f>'Tab. 2.9, Graf 2.8'!$AA$5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CFF-415B-9B24-B2218781C6C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DCFF-415B-9B24-B2218781C6C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F-415B-9B24-B2218781C6C3}"/>
                </c:ext>
              </c:extLst>
            </c:dLbl>
            <c:dLbl>
              <c:idx val="6"/>
              <c:layout>
                <c:manualLayout>
                  <c:x val="5.8796296296296296E-3"/>
                  <c:y val="9.7514156828869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F-415B-9B24-B2218781C6C3}"/>
                </c:ext>
              </c:extLst>
            </c:dLbl>
            <c:dLbl>
              <c:idx val="12"/>
              <c:layout>
                <c:manualLayout>
                  <c:x val="3.9197530864197531E-3"/>
                  <c:y val="9.75141568288703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F-415B-9B24-B2218781C6C3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F-415B-9B24-B2218781C6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'Tab. 2.9, Graf 2.8'!$Y$6:$Y$26</c:f>
              <c:strCache>
                <c:ptCount val="21"/>
                <c:pt idx="0">
                  <c:v>Liguria</c:v>
                </c:pt>
                <c:pt idx="1">
                  <c:v>Toscana</c:v>
                </c:pt>
                <c:pt idx="2">
                  <c:v>Emilia-Romagna</c:v>
                </c:pt>
                <c:pt idx="3">
                  <c:v>Marche</c:v>
                </c:pt>
                <c:pt idx="4">
                  <c:v>Lazio</c:v>
                </c:pt>
                <c:pt idx="5">
                  <c:v>Puglia</c:v>
                </c:pt>
                <c:pt idx="6">
                  <c:v>Italia</c:v>
                </c:pt>
                <c:pt idx="7">
                  <c:v>Veneto</c:v>
                </c:pt>
                <c:pt idx="8">
                  <c:v>Umbria</c:v>
                </c:pt>
                <c:pt idx="9">
                  <c:v>Trentino-A. Adige</c:v>
                </c:pt>
                <c:pt idx="10">
                  <c:v>Lombardia</c:v>
                </c:pt>
                <c:pt idx="11">
                  <c:v>Friuli-Venezia G.</c:v>
                </c:pt>
                <c:pt idx="12">
                  <c:v>Abruzzo</c:v>
                </c:pt>
                <c:pt idx="13">
                  <c:v>Sicilia</c:v>
                </c:pt>
                <c:pt idx="14">
                  <c:v>Piemonte</c:v>
                </c:pt>
                <c:pt idx="15">
                  <c:v>Valle d'Aosta</c:v>
                </c:pt>
                <c:pt idx="16">
                  <c:v>Sardegna</c:v>
                </c:pt>
                <c:pt idx="17">
                  <c:v>Basilicata</c:v>
                </c:pt>
                <c:pt idx="18">
                  <c:v>Molise</c:v>
                </c:pt>
                <c:pt idx="19">
                  <c:v>Campania</c:v>
                </c:pt>
                <c:pt idx="20">
                  <c:v>Calabria</c:v>
                </c:pt>
              </c:strCache>
            </c:strRef>
          </c:cat>
          <c:val>
            <c:numRef>
              <c:f>'Tab. 2.9, Graf 2.8'!$AA$6:$AA$26</c:f>
              <c:numCache>
                <c:formatCode>#,##0</c:formatCode>
                <c:ptCount val="21"/>
                <c:pt idx="0">
                  <c:v>4521.37648312485</c:v>
                </c:pt>
                <c:pt idx="1">
                  <c:v>3571.0900666448219</c:v>
                </c:pt>
                <c:pt idx="2">
                  <c:v>3391.1951132285362</c:v>
                </c:pt>
                <c:pt idx="3">
                  <c:v>3266.7886232325927</c:v>
                </c:pt>
                <c:pt idx="4">
                  <c:v>3105.1447493182845</c:v>
                </c:pt>
                <c:pt idx="5">
                  <c:v>2892.5780155449124</c:v>
                </c:pt>
                <c:pt idx="6">
                  <c:v>2679.1904395930401</c:v>
                </c:pt>
                <c:pt idx="7">
                  <c:v>2650.3331687688219</c:v>
                </c:pt>
                <c:pt idx="8">
                  <c:v>2613.479817263832</c:v>
                </c:pt>
                <c:pt idx="9">
                  <c:v>2611.4227938975855</c:v>
                </c:pt>
                <c:pt idx="10">
                  <c:v>2592.8130102039286</c:v>
                </c:pt>
                <c:pt idx="11">
                  <c:v>2516.0670275604452</c:v>
                </c:pt>
                <c:pt idx="12">
                  <c:v>2400.0438066248198</c:v>
                </c:pt>
                <c:pt idx="13">
                  <c:v>2387.4767676778079</c:v>
                </c:pt>
                <c:pt idx="14">
                  <c:v>2291.3613789257643</c:v>
                </c:pt>
                <c:pt idx="15">
                  <c:v>2231.8292570336739</c:v>
                </c:pt>
                <c:pt idx="16">
                  <c:v>2086.4144125009957</c:v>
                </c:pt>
                <c:pt idx="17">
                  <c:v>1922.8248044399775</c:v>
                </c:pt>
                <c:pt idx="18">
                  <c:v>1832.5179469074158</c:v>
                </c:pt>
                <c:pt idx="19">
                  <c:v>1756.6418554456823</c:v>
                </c:pt>
                <c:pt idx="20">
                  <c:v>1738.6158348805009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FF-415B-9B24-B2218781C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052736"/>
        <c:axId val="270546432"/>
      </c:barChart>
      <c:catAx>
        <c:axId val="27005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70546432"/>
        <c:crosses val="autoZero"/>
        <c:auto val="1"/>
        <c:lblAlgn val="ctr"/>
        <c:lblOffset val="100"/>
        <c:noMultiLvlLbl val="0"/>
      </c:catAx>
      <c:valAx>
        <c:axId val="270546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70052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228240740740732"/>
          <c:y val="2.6596666666666668E-2"/>
          <c:w val="0.29595833333333332"/>
          <c:h val="0.10647522522522521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13" Type="http://schemas.openxmlformats.org/officeDocument/2006/relationships/chart" Target="../charts/chart44.xml"/><Relationship Id="rId18" Type="http://schemas.openxmlformats.org/officeDocument/2006/relationships/chart" Target="../charts/chart4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12" Type="http://schemas.openxmlformats.org/officeDocument/2006/relationships/chart" Target="../charts/chart43.xml"/><Relationship Id="rId17" Type="http://schemas.openxmlformats.org/officeDocument/2006/relationships/chart" Target="../charts/chart48.xml"/><Relationship Id="rId2" Type="http://schemas.openxmlformats.org/officeDocument/2006/relationships/chart" Target="../charts/chart33.xml"/><Relationship Id="rId16" Type="http://schemas.openxmlformats.org/officeDocument/2006/relationships/chart" Target="../charts/chart47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11" Type="http://schemas.openxmlformats.org/officeDocument/2006/relationships/chart" Target="../charts/chart42.xml"/><Relationship Id="rId5" Type="http://schemas.openxmlformats.org/officeDocument/2006/relationships/chart" Target="../charts/chart36.xml"/><Relationship Id="rId15" Type="http://schemas.openxmlformats.org/officeDocument/2006/relationships/chart" Target="../charts/chart46.xml"/><Relationship Id="rId10" Type="http://schemas.openxmlformats.org/officeDocument/2006/relationships/chart" Target="../charts/chart41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Relationship Id="rId14" Type="http://schemas.openxmlformats.org/officeDocument/2006/relationships/chart" Target="../charts/chart4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12424</xdr:colOff>
      <xdr:row>18</xdr:row>
      <xdr:rowOff>119683</xdr:rowOff>
    </xdr:from>
    <xdr:to>
      <xdr:col>7</xdr:col>
      <xdr:colOff>125315</xdr:colOff>
      <xdr:row>31</xdr:row>
      <xdr:rowOff>162857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FD620D6-0C1E-42D6-AF9F-FC8BC60BA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68356</xdr:colOff>
      <xdr:row>6</xdr:row>
      <xdr:rowOff>78999</xdr:rowOff>
    </xdr:from>
    <xdr:to>
      <xdr:col>28</xdr:col>
      <xdr:colOff>452356</xdr:colOff>
      <xdr:row>20</xdr:row>
      <xdr:rowOff>18699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BFF60F-AF0B-49A6-B952-9FE6A2FE1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152400</xdr:colOff>
      <xdr:row>50</xdr:row>
      <xdr:rowOff>19048</xdr:rowOff>
    </xdr:from>
    <xdr:to>
      <xdr:col>33</xdr:col>
      <xdr:colOff>536400</xdr:colOff>
      <xdr:row>63</xdr:row>
      <xdr:rowOff>62548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FB03C00-A003-4A98-BB8E-9D2367B9F5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85</xdr:row>
      <xdr:rowOff>0</xdr:rowOff>
    </xdr:from>
    <xdr:to>
      <xdr:col>32</xdr:col>
      <xdr:colOff>420444</xdr:colOff>
      <xdr:row>98</xdr:row>
      <xdr:rowOff>43500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ABAA06-31E7-4545-9DDB-24A1AAE38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123825</xdr:colOff>
      <xdr:row>118</xdr:row>
      <xdr:rowOff>9525</xdr:rowOff>
    </xdr:from>
    <xdr:to>
      <xdr:col>32</xdr:col>
      <xdr:colOff>544269</xdr:colOff>
      <xdr:row>131</xdr:row>
      <xdr:rowOff>63378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2CA2630-3C8C-4A30-89D1-A87D99B9B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555252</xdr:colOff>
      <xdr:row>152</xdr:row>
      <xdr:rowOff>76199</xdr:rowOff>
    </xdr:from>
    <xdr:to>
      <xdr:col>33</xdr:col>
      <xdr:colOff>334134</xdr:colOff>
      <xdr:row>166</xdr:row>
      <xdr:rowOff>117043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B20A84-8890-45BC-866A-BE1215A37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50</xdr:row>
      <xdr:rowOff>0</xdr:rowOff>
    </xdr:from>
    <xdr:to>
      <xdr:col>32</xdr:col>
      <xdr:colOff>384000</xdr:colOff>
      <xdr:row>62</xdr:row>
      <xdr:rowOff>25425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5031BAF-1756-4DEB-9797-4C29F39CE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80</xdr:row>
      <xdr:rowOff>0</xdr:rowOff>
    </xdr:from>
    <xdr:to>
      <xdr:col>33</xdr:col>
      <xdr:colOff>384000</xdr:colOff>
      <xdr:row>91</xdr:row>
      <xdr:rowOff>63525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169B815-C2D7-4174-8F8C-990F08CD7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112</xdr:row>
      <xdr:rowOff>0</xdr:rowOff>
    </xdr:from>
    <xdr:to>
      <xdr:col>34</xdr:col>
      <xdr:colOff>384000</xdr:colOff>
      <xdr:row>123</xdr:row>
      <xdr:rowOff>63525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BFCB488-0E52-4D94-8643-4A9324F03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0</xdr:colOff>
      <xdr:row>144</xdr:row>
      <xdr:rowOff>123264</xdr:rowOff>
    </xdr:from>
    <xdr:to>
      <xdr:col>35</xdr:col>
      <xdr:colOff>428824</xdr:colOff>
      <xdr:row>158</xdr:row>
      <xdr:rowOff>89029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F54A856-9F90-42ED-96B7-D5273D38F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157162</xdr:colOff>
      <xdr:row>43</xdr:row>
      <xdr:rowOff>76200</xdr:rowOff>
    </xdr:from>
    <xdr:to>
      <xdr:col>13</xdr:col>
      <xdr:colOff>379237</xdr:colOff>
      <xdr:row>59</xdr:row>
      <xdr:rowOff>5400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372A3EB-A699-49FB-B2DA-9C07BB477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43</xdr:row>
      <xdr:rowOff>19050</xdr:rowOff>
    </xdr:from>
    <xdr:to>
      <xdr:col>13</xdr:col>
      <xdr:colOff>355425</xdr:colOff>
      <xdr:row>58</xdr:row>
      <xdr:rowOff>110175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3FEB7BB-EBE4-4B33-BB78-D04E50B64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544612</xdr:colOff>
      <xdr:row>33</xdr:row>
      <xdr:rowOff>77039</xdr:rowOff>
    </xdr:from>
    <xdr:to>
      <xdr:col>20</xdr:col>
      <xdr:colOff>319012</xdr:colOff>
      <xdr:row>48</xdr:row>
      <xdr:rowOff>139589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1855D92-92D3-40E6-A234-31744A7C1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52667</xdr:colOff>
      <xdr:row>32</xdr:row>
      <xdr:rowOff>57150</xdr:rowOff>
    </xdr:from>
    <xdr:to>
      <xdr:col>24</xdr:col>
      <xdr:colOff>244668</xdr:colOff>
      <xdr:row>46</xdr:row>
      <xdr:rowOff>33975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21DE779-B77E-478E-993A-A273E68F0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3923</xdr:colOff>
      <xdr:row>32</xdr:row>
      <xdr:rowOff>5603</xdr:rowOff>
    </xdr:from>
    <xdr:to>
      <xdr:col>16</xdr:col>
      <xdr:colOff>416723</xdr:colOff>
      <xdr:row>45</xdr:row>
      <xdr:rowOff>144353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EB9ED8D-672D-4D14-A64B-B19141EBB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</xdr:col>
      <xdr:colOff>0</xdr:colOff>
      <xdr:row>33</xdr:row>
      <xdr:rowOff>0</xdr:rowOff>
    </xdr:from>
    <xdr:to>
      <xdr:col>31</xdr:col>
      <xdr:colOff>195353</xdr:colOff>
      <xdr:row>46</xdr:row>
      <xdr:rowOff>142713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2BACDD5-7D39-41BB-9949-F7C7B8A4F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230850" y="5619750"/>
          <a:ext cx="3243353" cy="252396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590549</xdr:colOff>
      <xdr:row>4</xdr:row>
      <xdr:rowOff>0</xdr:rowOff>
    </xdr:from>
    <xdr:to>
      <xdr:col>14</xdr:col>
      <xdr:colOff>172949</xdr:colOff>
      <xdr:row>17</xdr:row>
      <xdr:rowOff>119700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7F704B3-CCF0-435D-8254-42F390FED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20731</xdr:colOff>
      <xdr:row>3</xdr:row>
      <xdr:rowOff>123263</xdr:rowOff>
    </xdr:from>
    <xdr:to>
      <xdr:col>11</xdr:col>
      <xdr:colOff>822331</xdr:colOff>
      <xdr:row>18</xdr:row>
      <xdr:rowOff>157238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4F99F98-F6EA-46F0-9309-FC58D1F65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2</xdr:row>
      <xdr:rowOff>142875</xdr:rowOff>
    </xdr:from>
    <xdr:to>
      <xdr:col>14</xdr:col>
      <xdr:colOff>601575</xdr:colOff>
      <xdr:row>16</xdr:row>
      <xdr:rowOff>100650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6005CC9-CEE1-4249-832F-C956356102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5</xdr:col>
      <xdr:colOff>352425</xdr:colOff>
      <xdr:row>34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D8411F1-EBE6-4C21-80FD-EDB64C82F273}"/>
            </a:ext>
          </a:extLst>
        </xdr:cNvPr>
        <xdr:cNvSpPr txBox="1">
          <a:spLocks noChangeArrowheads="1"/>
        </xdr:cNvSpPr>
      </xdr:nvSpPr>
      <xdr:spPr bwMode="auto">
        <a:xfrm>
          <a:off x="228600" y="5981700"/>
          <a:ext cx="39528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800" b="0" i="1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Eurostat</a:t>
          </a:r>
        </a:p>
        <a:p>
          <a:pPr algn="l" rtl="0">
            <a:defRPr sz="1000"/>
          </a:pPr>
          <a:endParaRPr lang="it-IT" sz="8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3</xdr:row>
      <xdr:rowOff>104774</xdr:rowOff>
    </xdr:from>
    <xdr:to>
      <xdr:col>24</xdr:col>
      <xdr:colOff>422100</xdr:colOff>
      <xdr:row>17</xdr:row>
      <xdr:rowOff>120674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C7713C3-0D85-46AE-B1FB-3737B7CB6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581024</xdr:colOff>
      <xdr:row>20</xdr:row>
      <xdr:rowOff>47625</xdr:rowOff>
    </xdr:from>
    <xdr:to>
      <xdr:col>14</xdr:col>
      <xdr:colOff>384224</xdr:colOff>
      <xdr:row>31</xdr:row>
      <xdr:rowOff>112125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007A0CE-0A68-48AC-B22A-60AA121B8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123824</xdr:colOff>
      <xdr:row>2</xdr:row>
      <xdr:rowOff>85725</xdr:rowOff>
    </xdr:from>
    <xdr:to>
      <xdr:col>30</xdr:col>
      <xdr:colOff>536624</xdr:colOff>
      <xdr:row>13</xdr:row>
      <xdr:rowOff>150225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B44F4B3-BF27-427B-98EF-DF6F28959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63311</xdr:colOff>
      <xdr:row>2</xdr:row>
      <xdr:rowOff>121584</xdr:rowOff>
    </xdr:from>
    <xdr:to>
      <xdr:col>30</xdr:col>
      <xdr:colOff>445125</xdr:colOff>
      <xdr:row>13</xdr:row>
      <xdr:rowOff>176559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CE4512-11C4-4485-AF90-494EA99B1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401731</xdr:colOff>
      <xdr:row>2</xdr:row>
      <xdr:rowOff>180413</xdr:rowOff>
    </xdr:from>
    <xdr:to>
      <xdr:col>20</xdr:col>
      <xdr:colOff>63312</xdr:colOff>
      <xdr:row>14</xdr:row>
      <xdr:rowOff>123264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5224868-2041-4AA7-9A6C-BFED3ACCD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32496</xdr:colOff>
      <xdr:row>2</xdr:row>
      <xdr:rowOff>142314</xdr:rowOff>
    </xdr:from>
    <xdr:to>
      <xdr:col>23</xdr:col>
      <xdr:colOff>299197</xdr:colOff>
      <xdr:row>14</xdr:row>
      <xdr:rowOff>85165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4F2BB16-BED5-4056-8D60-0B77E0A6A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268942</xdr:colOff>
      <xdr:row>2</xdr:row>
      <xdr:rowOff>129427</xdr:rowOff>
    </xdr:from>
    <xdr:to>
      <xdr:col>26</xdr:col>
      <xdr:colOff>535642</xdr:colOff>
      <xdr:row>14</xdr:row>
      <xdr:rowOff>72278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FA78F45-1E69-4E8B-825D-589BA80FF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585507</xdr:colOff>
      <xdr:row>2</xdr:row>
      <xdr:rowOff>159683</xdr:rowOff>
    </xdr:from>
    <xdr:to>
      <xdr:col>31</xdr:col>
      <xdr:colOff>247089</xdr:colOff>
      <xdr:row>14</xdr:row>
      <xdr:rowOff>102534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3D8B79D1-57C5-4DE0-9381-EB540E656A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145676</xdr:colOff>
      <xdr:row>2</xdr:row>
      <xdr:rowOff>159123</xdr:rowOff>
    </xdr:from>
    <xdr:to>
      <xdr:col>34</xdr:col>
      <xdr:colOff>407895</xdr:colOff>
      <xdr:row>14</xdr:row>
      <xdr:rowOff>101974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2BCC6EA-F483-4ACD-ADB5-12011DB15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414058</xdr:colOff>
      <xdr:row>2</xdr:row>
      <xdr:rowOff>139512</xdr:rowOff>
    </xdr:from>
    <xdr:to>
      <xdr:col>38</xdr:col>
      <xdr:colOff>75640</xdr:colOff>
      <xdr:row>14</xdr:row>
      <xdr:rowOff>82363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954471B-9BBA-4D92-8189-80360676E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73677</xdr:colOff>
      <xdr:row>19</xdr:row>
      <xdr:rowOff>78442</xdr:rowOff>
    </xdr:from>
    <xdr:to>
      <xdr:col>9</xdr:col>
      <xdr:colOff>217112</xdr:colOff>
      <xdr:row>31</xdr:row>
      <xdr:rowOff>21293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E7B1878-32CF-455C-8C5F-BDEA7770B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195821</xdr:colOff>
      <xdr:row>19</xdr:row>
      <xdr:rowOff>63875</xdr:rowOff>
    </xdr:from>
    <xdr:to>
      <xdr:col>12</xdr:col>
      <xdr:colOff>458040</xdr:colOff>
      <xdr:row>31</xdr:row>
      <xdr:rowOff>6726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150921A-2779-4853-A3BE-57D7FDA9B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428905</xdr:colOff>
      <xdr:row>19</xdr:row>
      <xdr:rowOff>70038</xdr:rowOff>
    </xdr:from>
    <xdr:to>
      <xdr:col>16</xdr:col>
      <xdr:colOff>90488</xdr:colOff>
      <xdr:row>31</xdr:row>
      <xdr:rowOff>12889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0FDEAC-2EE2-4762-AC2E-23234C52E2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552450</xdr:colOff>
      <xdr:row>19</xdr:row>
      <xdr:rowOff>89227</xdr:rowOff>
    </xdr:from>
    <xdr:to>
      <xdr:col>20</xdr:col>
      <xdr:colOff>214032</xdr:colOff>
      <xdr:row>31</xdr:row>
      <xdr:rowOff>32078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53D2D6-A083-419A-9E6D-075059026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147917</xdr:colOff>
      <xdr:row>19</xdr:row>
      <xdr:rowOff>60652</xdr:rowOff>
    </xdr:from>
    <xdr:to>
      <xdr:col>23</xdr:col>
      <xdr:colOff>410136</xdr:colOff>
      <xdr:row>31</xdr:row>
      <xdr:rowOff>3503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3D99F8CD-4EF7-4F63-ACD8-081BA2C34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389966</xdr:colOff>
      <xdr:row>19</xdr:row>
      <xdr:rowOff>84184</xdr:rowOff>
    </xdr:from>
    <xdr:to>
      <xdr:col>27</xdr:col>
      <xdr:colOff>51549</xdr:colOff>
      <xdr:row>31</xdr:row>
      <xdr:rowOff>27035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CACD654-4B3E-42F2-892B-866E3014D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28</xdr:col>
      <xdr:colOff>17088</xdr:colOff>
      <xdr:row>19</xdr:row>
      <xdr:rowOff>71158</xdr:rowOff>
    </xdr:from>
    <xdr:to>
      <xdr:col>31</xdr:col>
      <xdr:colOff>285889</xdr:colOff>
      <xdr:row>31</xdr:row>
      <xdr:rowOff>14009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257BCF8F-16A4-4AF5-A1DE-D3561EC86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31</xdr:col>
      <xdr:colOff>199043</xdr:colOff>
      <xdr:row>19</xdr:row>
      <xdr:rowOff>55470</xdr:rowOff>
    </xdr:from>
    <xdr:to>
      <xdr:col>34</xdr:col>
      <xdr:colOff>461262</xdr:colOff>
      <xdr:row>30</xdr:row>
      <xdr:rowOff>188821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77124D0-1EBB-451A-A61B-43C7306AC5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34</xdr:col>
      <xdr:colOff>401871</xdr:colOff>
      <xdr:row>19</xdr:row>
      <xdr:rowOff>63314</xdr:rowOff>
    </xdr:from>
    <xdr:to>
      <xdr:col>38</xdr:col>
      <xdr:colOff>61352</xdr:colOff>
      <xdr:row>31</xdr:row>
      <xdr:rowOff>6165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DE8CD1D1-4378-4A1F-B82D-CC48E68B2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345141</xdr:colOff>
      <xdr:row>2</xdr:row>
      <xdr:rowOff>152961</xdr:rowOff>
    </xdr:from>
    <xdr:to>
      <xdr:col>9</xdr:col>
      <xdr:colOff>107575</xdr:colOff>
      <xdr:row>14</xdr:row>
      <xdr:rowOff>95812</xdr:rowOff>
    </xdr:to>
    <xdr:graphicFrame macro="">
      <xdr:nvGraphicFramePr>
        <xdr:cNvPr id="17" name="Grafico 16">
          <a:extLst>
            <a:ext uri="{FF2B5EF4-FFF2-40B4-BE49-F238E27FC236}">
              <a16:creationId xmlns:a16="http://schemas.microsoft.com/office/drawing/2014/main" id="{03A4B27E-CDA8-4F3A-ABA7-B57E7B63C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77319</xdr:colOff>
      <xdr:row>2</xdr:row>
      <xdr:rowOff>160805</xdr:rowOff>
    </xdr:from>
    <xdr:to>
      <xdr:col>12</xdr:col>
      <xdr:colOff>339537</xdr:colOff>
      <xdr:row>14</xdr:row>
      <xdr:rowOff>103656</xdr:rowOff>
    </xdr:to>
    <xdr:graphicFrame macro="">
      <xdr:nvGraphicFramePr>
        <xdr:cNvPr id="18" name="Grafico 17">
          <a:extLst>
            <a:ext uri="{FF2B5EF4-FFF2-40B4-BE49-F238E27FC236}">
              <a16:creationId xmlns:a16="http://schemas.microsoft.com/office/drawing/2014/main" id="{79359AF4-4BDF-486D-873A-304B7C8EE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319927</xdr:colOff>
      <xdr:row>2</xdr:row>
      <xdr:rowOff>151280</xdr:rowOff>
    </xdr:from>
    <xdr:to>
      <xdr:col>15</xdr:col>
      <xdr:colOff>586627</xdr:colOff>
      <xdr:row>14</xdr:row>
      <xdr:rowOff>94131</xdr:rowOff>
    </xdr:to>
    <xdr:graphicFrame macro="">
      <xdr:nvGraphicFramePr>
        <xdr:cNvPr id="19" name="Grafico 18">
          <a:extLst>
            <a:ext uri="{FF2B5EF4-FFF2-40B4-BE49-F238E27FC236}">
              <a16:creationId xmlns:a16="http://schemas.microsoft.com/office/drawing/2014/main" id="{B6008C74-D626-468F-B293-28A0B5F9D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Abruzzo - Incidenti 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Abruzzo - Morti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Abruzzo - Feriti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L'Aquila</a:t>
          </a:r>
          <a:r>
            <a:rPr lang="it-IT" sz="8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it-IT" sz="800" b="1">
              <a:effectLst/>
              <a:latin typeface="+mn-lt"/>
              <a:ea typeface="+mn-ea"/>
              <a:cs typeface="+mn-cs"/>
            </a:rPr>
            <a:t>- Incidenti 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L'Aquila</a:t>
          </a:r>
          <a:r>
            <a:rPr lang="it-IT" sz="8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it-IT" sz="800" b="1">
              <a:effectLst/>
              <a:latin typeface="+mn-lt"/>
              <a:ea typeface="+mn-ea"/>
              <a:cs typeface="+mn-cs"/>
            </a:rPr>
            <a:t>- Morti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93569</xdr:rowOff>
    </xdr:from>
    <xdr:to>
      <xdr:col>24</xdr:col>
      <xdr:colOff>364950</xdr:colOff>
      <xdr:row>16</xdr:row>
      <xdr:rowOff>72947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E19ADE-A774-453F-BEF3-7A74D23E8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24651</xdr:colOff>
      <xdr:row>20</xdr:row>
      <xdr:rowOff>104214</xdr:rowOff>
    </xdr:from>
    <xdr:to>
      <xdr:col>24</xdr:col>
      <xdr:colOff>332451</xdr:colOff>
      <xdr:row>34</xdr:row>
      <xdr:rowOff>81039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AE83734-791C-467A-9A8E-60C8EBD68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66675</xdr:colOff>
      <xdr:row>34</xdr:row>
      <xdr:rowOff>180975</xdr:rowOff>
    </xdr:from>
    <xdr:to>
      <xdr:col>21</xdr:col>
      <xdr:colOff>180975</xdr:colOff>
      <xdr:row>35</xdr:row>
      <xdr:rowOff>171450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BF9470D-7125-465B-B3A0-365468A07F89}"/>
            </a:ext>
          </a:extLst>
        </xdr:cNvPr>
        <xdr:cNvSpPr txBox="1">
          <a:spLocks noChangeArrowheads="1"/>
        </xdr:cNvSpPr>
      </xdr:nvSpPr>
      <xdr:spPr bwMode="auto">
        <a:xfrm>
          <a:off x="11201400" y="6372225"/>
          <a:ext cx="422910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800" b="0" i="1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Eurostat</a:t>
          </a:r>
        </a:p>
        <a:p>
          <a:pPr algn="l" rtl="0">
            <a:defRPr sz="1000"/>
          </a:pPr>
          <a:endParaRPr lang="it-IT" sz="8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15</xdr:col>
      <xdr:colOff>66675</xdr:colOff>
      <xdr:row>17</xdr:row>
      <xdr:rowOff>0</xdr:rowOff>
    </xdr:from>
    <xdr:to>
      <xdr:col>20</xdr:col>
      <xdr:colOff>590550</xdr:colOff>
      <xdr:row>18</xdr:row>
      <xdr:rowOff>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9A694BD8-5B4F-40F5-A0B2-1A1682E1C5D3}"/>
            </a:ext>
          </a:extLst>
        </xdr:cNvPr>
        <xdr:cNvSpPr txBox="1">
          <a:spLocks noChangeArrowheads="1"/>
        </xdr:cNvSpPr>
      </xdr:nvSpPr>
      <xdr:spPr bwMode="auto">
        <a:xfrm>
          <a:off x="11201400" y="3105150"/>
          <a:ext cx="39528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800" b="0" i="1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Eurostat</a:t>
          </a:r>
        </a:p>
        <a:p>
          <a:pPr algn="l" rtl="0">
            <a:defRPr sz="1000"/>
          </a:pPr>
          <a:endParaRPr lang="it-IT" sz="8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L'Aquila</a:t>
          </a:r>
          <a:r>
            <a:rPr lang="it-IT" sz="8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it-IT" sz="800" b="1">
              <a:effectLst/>
              <a:latin typeface="+mn-lt"/>
              <a:ea typeface="+mn-ea"/>
              <a:cs typeface="+mn-cs"/>
            </a:rPr>
            <a:t>- Feriti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Teramo - Incidenti 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Teramo - Morti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Teramo - Feriti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Pescara - Incidenti 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Pescara - Morti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Pescara - Feriti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Chieti - Incidenti 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Chieti - Morti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Chieti - Feriti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678516</xdr:colOff>
      <xdr:row>34</xdr:row>
      <xdr:rowOff>103654</xdr:rowOff>
    </xdr:from>
    <xdr:to>
      <xdr:col>13</xdr:col>
      <xdr:colOff>269140</xdr:colOff>
      <xdr:row>48</xdr:row>
      <xdr:rowOff>90004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96FCADC-35E0-4177-A3AA-0677391BD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38100</xdr:colOff>
      <xdr:row>37</xdr:row>
      <xdr:rowOff>9525</xdr:rowOff>
    </xdr:from>
    <xdr:to>
      <xdr:col>29</xdr:col>
      <xdr:colOff>345900</xdr:colOff>
      <xdr:row>50</xdr:row>
      <xdr:rowOff>176850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4C5D2E0-5D9A-456F-96D0-1D4E6EA17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Italia - Incidenti 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Italia - Morti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Italia- Feriti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609599</xdr:colOff>
      <xdr:row>1</xdr:row>
      <xdr:rowOff>135007</xdr:rowOff>
    </xdr:from>
    <xdr:to>
      <xdr:col>22</xdr:col>
      <xdr:colOff>319499</xdr:colOff>
      <xdr:row>16</xdr:row>
      <xdr:rowOff>46132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898007A-4F00-4DD6-9C17-635CF229C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28573</xdr:colOff>
      <xdr:row>12</xdr:row>
      <xdr:rowOff>161923</xdr:rowOff>
    </xdr:from>
    <xdr:to>
      <xdr:col>20</xdr:col>
      <xdr:colOff>441373</xdr:colOff>
      <xdr:row>25</xdr:row>
      <xdr:rowOff>159748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7F971B3-2B2F-4BF0-B112-9F02DAE50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457200</xdr:colOff>
      <xdr:row>2</xdr:row>
      <xdr:rowOff>119061</xdr:rowOff>
    </xdr:from>
    <xdr:to>
      <xdr:col>25</xdr:col>
      <xdr:colOff>231600</xdr:colOff>
      <xdr:row>12</xdr:row>
      <xdr:rowOff>231186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6251673-F051-4C17-BC85-EBEA600490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590549</xdr:colOff>
      <xdr:row>2</xdr:row>
      <xdr:rowOff>95250</xdr:rowOff>
    </xdr:from>
    <xdr:to>
      <xdr:col>32</xdr:col>
      <xdr:colOff>184349</xdr:colOff>
      <xdr:row>16</xdr:row>
      <xdr:rowOff>111150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9B09B2B-73FB-42DD-856A-E26D822DF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590550</xdr:colOff>
      <xdr:row>2</xdr:row>
      <xdr:rowOff>76200</xdr:rowOff>
    </xdr:from>
    <xdr:to>
      <xdr:col>32</xdr:col>
      <xdr:colOff>144150</xdr:colOff>
      <xdr:row>16</xdr:row>
      <xdr:rowOff>92100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CC4D980-874D-40D8-A797-0ADBF3439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85724</xdr:colOff>
      <xdr:row>3</xdr:row>
      <xdr:rowOff>66674</xdr:rowOff>
    </xdr:from>
    <xdr:to>
      <xdr:col>23</xdr:col>
      <xdr:colOff>41099</xdr:colOff>
      <xdr:row>17</xdr:row>
      <xdr:rowOff>139724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C1F097-5F19-4E8D-BF25-96FA6E32DE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371475</xdr:colOff>
      <xdr:row>4</xdr:row>
      <xdr:rowOff>114300</xdr:rowOff>
    </xdr:from>
    <xdr:to>
      <xdr:col>28</xdr:col>
      <xdr:colOff>563475</xdr:colOff>
      <xdr:row>20</xdr:row>
      <xdr:rowOff>99675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2B0692F-A729-4957-BC8F-E3AC155FE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571500</xdr:colOff>
      <xdr:row>22</xdr:row>
      <xdr:rowOff>0</xdr:rowOff>
    </xdr:from>
    <xdr:to>
      <xdr:col>29</xdr:col>
      <xdr:colOff>153900</xdr:colOff>
      <xdr:row>37</xdr:row>
      <xdr:rowOff>128250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922A555-BE7C-4DA6-A9FA-6E85E6266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3</xdr:row>
      <xdr:rowOff>9524</xdr:rowOff>
    </xdr:from>
    <xdr:to>
      <xdr:col>32</xdr:col>
      <xdr:colOff>533599</xdr:colOff>
      <xdr:row>17</xdr:row>
      <xdr:rowOff>42524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E69AB98-1831-4E2F-9740-A69A9B70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38099</xdr:colOff>
      <xdr:row>4</xdr:row>
      <xdr:rowOff>104773</xdr:rowOff>
    </xdr:from>
    <xdr:to>
      <xdr:col>28</xdr:col>
      <xdr:colOff>422099</xdr:colOff>
      <xdr:row>19</xdr:row>
      <xdr:rowOff>15898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7997A2A-AAC6-416F-BECE-FD6449161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485775</xdr:colOff>
      <xdr:row>4</xdr:row>
      <xdr:rowOff>152399</xdr:rowOff>
    </xdr:from>
    <xdr:to>
      <xdr:col>32</xdr:col>
      <xdr:colOff>260175</xdr:colOff>
      <xdr:row>19</xdr:row>
      <xdr:rowOff>63524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1EDE1E6-BDB2-4DB7-B22F-7EF1F7D0D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133350</xdr:colOff>
      <xdr:row>3</xdr:row>
      <xdr:rowOff>9525</xdr:rowOff>
    </xdr:from>
    <xdr:to>
      <xdr:col>32</xdr:col>
      <xdr:colOff>525514</xdr:colOff>
      <xdr:row>15</xdr:row>
      <xdr:rowOff>135525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B7A8F87-E6F8-4212-97FC-A0DC9837F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3</xdr:row>
      <xdr:rowOff>57150</xdr:rowOff>
    </xdr:from>
    <xdr:to>
      <xdr:col>34</xdr:col>
      <xdr:colOff>422100</xdr:colOff>
      <xdr:row>17</xdr:row>
      <xdr:rowOff>80625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31078C2-EC96-47E9-968E-69176166B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33618</xdr:colOff>
      <xdr:row>4</xdr:row>
      <xdr:rowOff>156883</xdr:rowOff>
    </xdr:from>
    <xdr:to>
      <xdr:col>38</xdr:col>
      <xdr:colOff>417617</xdr:colOff>
      <xdr:row>16</xdr:row>
      <xdr:rowOff>61131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F6EE9B9-8CF7-4D62-BA91-55D66783C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42582</xdr:colOff>
      <xdr:row>5</xdr:row>
      <xdr:rowOff>86286</xdr:rowOff>
    </xdr:from>
    <xdr:to>
      <xdr:col>35</xdr:col>
      <xdr:colOff>512307</xdr:colOff>
      <xdr:row>21</xdr:row>
      <xdr:rowOff>52611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5C02382-C8DD-4F64-92FB-7CEC6227D3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p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p2-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ap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1.1 Graf 1.1"/>
      <sheetName val="Tab 1.2"/>
      <sheetName val="Graf 1.2 - 1.3"/>
      <sheetName val="Tab 1.3"/>
      <sheetName val="Graf 1.4 - 1.5"/>
    </sheetNames>
    <sheetDataSet>
      <sheetData sheetId="0">
        <row r="13">
          <cell r="B13" t="str">
            <v>2001</v>
          </cell>
          <cell r="C13" t="str">
            <v>2002</v>
          </cell>
          <cell r="D13" t="str">
            <v>2003</v>
          </cell>
          <cell r="E13" t="str">
            <v>2004</v>
          </cell>
          <cell r="F13" t="str">
            <v>2005</v>
          </cell>
          <cell r="G13" t="str">
            <v>2006</v>
          </cell>
          <cell r="H13" t="str">
            <v>2007</v>
          </cell>
          <cell r="I13" t="str">
            <v>2008</v>
          </cell>
          <cell r="J13" t="str">
            <v>2009</v>
          </cell>
          <cell r="K13" t="str">
            <v>2010</v>
          </cell>
          <cell r="L13" t="str">
            <v>2011</v>
          </cell>
          <cell r="M13" t="str">
            <v>2012</v>
          </cell>
          <cell r="N13" t="str">
            <v>2013</v>
          </cell>
          <cell r="O13" t="str">
            <v>2014</v>
          </cell>
          <cell r="P13" t="str">
            <v>2015</v>
          </cell>
          <cell r="Q13" t="str">
            <v>2016</v>
          </cell>
          <cell r="R13" t="str">
            <v>2017</v>
          </cell>
          <cell r="S13" t="str">
            <v>2018</v>
          </cell>
          <cell r="T13" t="str">
            <v>2019</v>
          </cell>
        </row>
        <row r="14">
          <cell r="A14" t="str">
            <v>UE</v>
          </cell>
          <cell r="B14">
            <v>119.40432122101041</v>
          </cell>
          <cell r="C14">
            <v>116.95253977285978</v>
          </cell>
          <cell r="D14">
            <v>109.56855886231108</v>
          </cell>
          <cell r="E14">
            <v>102.55330290427432</v>
          </cell>
          <cell r="F14">
            <v>97.794554004410969</v>
          </cell>
          <cell r="G14">
            <v>92.469594638817014</v>
          </cell>
          <cell r="H14">
            <v>91.415875951190728</v>
          </cell>
          <cell r="I14">
            <v>83.935187660542411</v>
          </cell>
          <cell r="J14">
            <v>74.889721178321622</v>
          </cell>
          <cell r="K14">
            <v>67.1721745271999</v>
          </cell>
          <cell r="L14">
            <v>65.124733489958416</v>
          </cell>
          <cell r="M14">
            <v>60.006098454010932</v>
          </cell>
          <cell r="N14">
            <v>54.701645137726409</v>
          </cell>
          <cell r="O14">
            <v>54.437946978102886</v>
          </cell>
          <cell r="P14">
            <v>54.83136136237281</v>
          </cell>
          <cell r="Q14">
            <v>53.489842714209225</v>
          </cell>
          <cell r="R14">
            <v>52.468032473576379</v>
          </cell>
          <cell r="S14">
            <v>52.275515118074154</v>
          </cell>
          <cell r="T14">
            <v>50.921585368238738</v>
          </cell>
        </row>
        <row r="15">
          <cell r="A15" t="str">
            <v>Italia</v>
          </cell>
          <cell r="B15">
            <v>124.54782194495236</v>
          </cell>
          <cell r="C15">
            <v>122.32950463306787</v>
          </cell>
          <cell r="D15">
            <v>114.51113629088223</v>
          </cell>
          <cell r="E15">
            <v>106.12750887350876</v>
          </cell>
          <cell r="F15">
            <v>100.36315055316992</v>
          </cell>
          <cell r="G15">
            <v>97.499347266894134</v>
          </cell>
          <cell r="H15">
            <v>87.801992287268334</v>
          </cell>
          <cell r="I15">
            <v>80.320629071846852</v>
          </cell>
          <cell r="J15">
            <v>71.69767097383756</v>
          </cell>
          <cell r="K15">
            <v>69.402484840073953</v>
          </cell>
          <cell r="L15">
            <v>65.005655955191287</v>
          </cell>
          <cell r="M15">
            <v>63.033554559891513</v>
          </cell>
          <cell r="N15">
            <v>56.463176350844343</v>
          </cell>
          <cell r="O15">
            <v>55.618487117929284</v>
          </cell>
          <cell r="P15">
            <v>56.44602629072471</v>
          </cell>
          <cell r="Q15">
            <v>54.150346102027832</v>
          </cell>
          <cell r="R15">
            <v>55.800852999788944</v>
          </cell>
          <cell r="S15">
            <v>55.427798783391403</v>
          </cell>
          <cell r="T15">
            <v>53.123201854748125</v>
          </cell>
        </row>
      </sheetData>
      <sheetData sheetId="1" refreshError="1"/>
      <sheetData sheetId="2">
        <row r="35">
          <cell r="F35">
            <v>2011</v>
          </cell>
          <cell r="G35" t="str">
            <v>2019</v>
          </cell>
        </row>
        <row r="36">
          <cell r="B36" t="str">
            <v>Romania</v>
          </cell>
          <cell r="C36">
            <v>96.223098829794964</v>
          </cell>
          <cell r="E36" t="str">
            <v>Romania</v>
          </cell>
          <cell r="F36">
            <v>100.16117362291725</v>
          </cell>
          <cell r="G36">
            <v>96.223098829794964</v>
          </cell>
        </row>
        <row r="37">
          <cell r="B37" t="str">
            <v>Bulgaria</v>
          </cell>
          <cell r="C37">
            <v>90.026026552947158</v>
          </cell>
          <cell r="E37" t="str">
            <v>Bulgaria</v>
          </cell>
          <cell r="F37">
            <v>89.272014618292403</v>
          </cell>
          <cell r="G37">
            <v>90.026026552947158</v>
          </cell>
        </row>
        <row r="38">
          <cell r="B38" t="str">
            <v>Polonia</v>
          </cell>
          <cell r="C38">
            <v>76.622246923026765</v>
          </cell>
          <cell r="E38" t="str">
            <v>Polonia</v>
          </cell>
          <cell r="F38">
            <v>110.05364622652476</v>
          </cell>
          <cell r="G38">
            <v>76.622246923026765</v>
          </cell>
        </row>
        <row r="39">
          <cell r="B39" t="str">
            <v>Croazia</v>
          </cell>
          <cell r="C39">
            <v>73.023111322995604</v>
          </cell>
          <cell r="E39" t="str">
            <v>Croazia</v>
          </cell>
          <cell r="F39">
            <v>97.596955161787378</v>
          </cell>
          <cell r="G39">
            <v>73.023111322995604</v>
          </cell>
        </row>
        <row r="40">
          <cell r="B40" t="str">
            <v>Lettonia</v>
          </cell>
          <cell r="C40">
            <v>68.97194957836976</v>
          </cell>
          <cell r="E40" t="str">
            <v>Lettonia</v>
          </cell>
          <cell r="F40">
            <v>86.905480337270944</v>
          </cell>
          <cell r="G40">
            <v>68.97194957836976</v>
          </cell>
        </row>
        <row r="41">
          <cell r="B41" t="str">
            <v>Portogallo</v>
          </cell>
          <cell r="C41">
            <v>66.885320742819815</v>
          </cell>
          <cell r="E41" t="str">
            <v>Portogallo</v>
          </cell>
          <cell r="F41">
            <v>84.394504241250075</v>
          </cell>
          <cell r="G41">
            <v>66.885320742819815</v>
          </cell>
        </row>
        <row r="42">
          <cell r="B42" t="str">
            <v>Lituania</v>
          </cell>
          <cell r="C42">
            <v>66.567959981919287</v>
          </cell>
          <cell r="E42" t="str">
            <v>Lituania</v>
          </cell>
          <cell r="F42">
            <v>97.750596947374348</v>
          </cell>
          <cell r="G42">
            <v>66.567959981919287</v>
          </cell>
        </row>
        <row r="43">
          <cell r="B43" t="str">
            <v>Grecia</v>
          </cell>
          <cell r="C43">
            <v>64.169634667719748</v>
          </cell>
          <cell r="E43" t="str">
            <v>Grecia</v>
          </cell>
          <cell r="F43">
            <v>102.74744506906366</v>
          </cell>
          <cell r="G43">
            <v>64.169634667719748</v>
          </cell>
        </row>
        <row r="44">
          <cell r="B44" t="str">
            <v>Ungheria</v>
          </cell>
          <cell r="C44">
            <v>61.610000306003165</v>
          </cell>
          <cell r="E44" t="str">
            <v>Ungheria</v>
          </cell>
          <cell r="F44">
            <v>64.063792274258091</v>
          </cell>
          <cell r="G44">
            <v>61.610000306003165</v>
          </cell>
        </row>
        <row r="45">
          <cell r="B45" t="str">
            <v>Cipro</v>
          </cell>
          <cell r="C45">
            <v>58.960124814048839</v>
          </cell>
          <cell r="E45" t="str">
            <v>Cipro</v>
          </cell>
          <cell r="F45">
            <v>83.442925626497711</v>
          </cell>
          <cell r="G45">
            <v>58.960124814048839</v>
          </cell>
        </row>
        <row r="46">
          <cell r="B46" t="str">
            <v>Rep. Ceca</v>
          </cell>
          <cell r="C46">
            <v>57.909253856599356</v>
          </cell>
          <cell r="E46" t="str">
            <v>Rep. Ceca</v>
          </cell>
          <cell r="F46">
            <v>73.646486195618792</v>
          </cell>
          <cell r="G46">
            <v>57.909253856599356</v>
          </cell>
        </row>
        <row r="47">
          <cell r="B47" t="str">
            <v>Belgio</v>
          </cell>
          <cell r="C47">
            <v>56.227796385222902</v>
          </cell>
          <cell r="E47" t="str">
            <v>Belgio</v>
          </cell>
          <cell r="F47">
            <v>80.085060480754066</v>
          </cell>
          <cell r="G47">
            <v>56.227796385222902</v>
          </cell>
        </row>
        <row r="48">
          <cell r="B48" t="str">
            <v>Italia</v>
          </cell>
          <cell r="C48">
            <v>53.123201854748125</v>
          </cell>
          <cell r="E48" t="str">
            <v>Italia</v>
          </cell>
          <cell r="F48">
            <v>65.005655955191287</v>
          </cell>
          <cell r="G48">
            <v>53.123201854748125</v>
          </cell>
        </row>
        <row r="49">
          <cell r="B49" t="str">
            <v>UE</v>
          </cell>
          <cell r="C49">
            <v>50.921585368238738</v>
          </cell>
          <cell r="E49" t="str">
            <v>UE</v>
          </cell>
          <cell r="F49">
            <v>65.124733489958416</v>
          </cell>
          <cell r="G49">
            <v>50.921585368238738</v>
          </cell>
        </row>
        <row r="50">
          <cell r="B50" t="str">
            <v>Slovacchia</v>
          </cell>
          <cell r="C50">
            <v>49.50361623916627</v>
          </cell>
          <cell r="E50" t="str">
            <v>Slovacchia</v>
          </cell>
          <cell r="F50">
            <v>60.203201550686281</v>
          </cell>
          <cell r="G50">
            <v>49.50361623916627</v>
          </cell>
        </row>
        <row r="51">
          <cell r="B51" t="str">
            <v>Slovenia</v>
          </cell>
          <cell r="C51">
            <v>48.841580657201774</v>
          </cell>
          <cell r="E51" t="str">
            <v>Slovenia</v>
          </cell>
          <cell r="F51">
            <v>68.685249842596306</v>
          </cell>
          <cell r="G51">
            <v>48.841580657201774</v>
          </cell>
        </row>
        <row r="52">
          <cell r="B52" t="str">
            <v>Francia</v>
          </cell>
          <cell r="C52">
            <v>48.134597718333822</v>
          </cell>
          <cell r="E52" t="str">
            <v>Francia</v>
          </cell>
          <cell r="F52">
            <v>60.849542527519567</v>
          </cell>
          <cell r="G52">
            <v>48.134597718333822</v>
          </cell>
        </row>
        <row r="53">
          <cell r="B53" t="str">
            <v>Austria</v>
          </cell>
          <cell r="C53">
            <v>46.847271532134947</v>
          </cell>
          <cell r="E53" t="str">
            <v>Austria</v>
          </cell>
          <cell r="F53">
            <v>62.323913345927217</v>
          </cell>
          <cell r="G53">
            <v>46.847271532134947</v>
          </cell>
        </row>
        <row r="54">
          <cell r="B54" t="str">
            <v>Estonia</v>
          </cell>
          <cell r="C54">
            <v>39.189146415172836</v>
          </cell>
          <cell r="E54" t="str">
            <v>Estonia</v>
          </cell>
          <cell r="F54">
            <v>76.086387429624807</v>
          </cell>
          <cell r="G54">
            <v>39.189146415172836</v>
          </cell>
        </row>
        <row r="55">
          <cell r="B55" t="str">
            <v>Finlandia</v>
          </cell>
          <cell r="C55">
            <v>38.213523222548226</v>
          </cell>
          <cell r="E55" t="str">
            <v>Finlandia</v>
          </cell>
          <cell r="F55">
            <v>54.191775600023128</v>
          </cell>
          <cell r="G55">
            <v>38.213523222548226</v>
          </cell>
        </row>
        <row r="56">
          <cell r="B56" t="str">
            <v>Spagna</v>
          </cell>
          <cell r="C56">
            <v>37.233607066467634</v>
          </cell>
          <cell r="E56" t="str">
            <v>Spagna</v>
          </cell>
          <cell r="F56">
            <v>42.423739931221128</v>
          </cell>
          <cell r="G56">
            <v>37.233607066467634</v>
          </cell>
        </row>
        <row r="57">
          <cell r="B57" t="str">
            <v>Germania</v>
          </cell>
          <cell r="C57">
            <v>36.6577376312569</v>
          </cell>
          <cell r="E57" t="str">
            <v>Germania</v>
          </cell>
          <cell r="F57">
            <v>49.940839289500936</v>
          </cell>
          <cell r="G57">
            <v>36.6577376312569</v>
          </cell>
        </row>
        <row r="58">
          <cell r="B58" t="str">
            <v>Lussemburgo</v>
          </cell>
          <cell r="C58">
            <v>35.483813735784302</v>
          </cell>
          <cell r="E58" t="str">
            <v>Lussemburgo</v>
          </cell>
          <cell r="F58">
            <v>63.663977667448314</v>
          </cell>
          <cell r="G58">
            <v>35.483813735784302</v>
          </cell>
        </row>
        <row r="59">
          <cell r="B59" t="str">
            <v>Danimarca</v>
          </cell>
          <cell r="C59">
            <v>34.225241993099232</v>
          </cell>
          <cell r="E59" t="str">
            <v>Danimarca</v>
          </cell>
          <cell r="F59">
            <v>39.493251321408287</v>
          </cell>
          <cell r="G59">
            <v>34.225241993099232</v>
          </cell>
        </row>
        <row r="60">
          <cell r="B60" t="str">
            <v>Paesi Bassi</v>
          </cell>
          <cell r="C60">
            <v>33.785197863068937</v>
          </cell>
          <cell r="E60" t="str">
            <v>Paesi Bassi</v>
          </cell>
          <cell r="F60">
            <v>32.70817683753684</v>
          </cell>
          <cell r="G60">
            <v>33.785197863068937</v>
          </cell>
        </row>
        <row r="61">
          <cell r="B61" t="str">
            <v>Malta</v>
          </cell>
          <cell r="C61">
            <v>31.742158446935541</v>
          </cell>
          <cell r="E61" t="str">
            <v>Malta</v>
          </cell>
          <cell r="F61">
            <v>38.43682247593194</v>
          </cell>
          <cell r="G61">
            <v>31.742158446935541</v>
          </cell>
        </row>
        <row r="62">
          <cell r="B62" t="str">
            <v>Irlanda</v>
          </cell>
          <cell r="C62">
            <v>28.372588836602262</v>
          </cell>
          <cell r="E62" t="str">
            <v>Irlanda</v>
          </cell>
          <cell r="F62">
            <v>40.61060888839593</v>
          </cell>
          <cell r="G62">
            <v>28.372588836602262</v>
          </cell>
        </row>
        <row r="63">
          <cell r="B63" t="str">
            <v>Svezia</v>
          </cell>
          <cell r="C63">
            <v>21.500382288471506</v>
          </cell>
          <cell r="E63" t="str">
            <v>Svezia</v>
          </cell>
          <cell r="F63">
            <v>33.759427042200606</v>
          </cell>
          <cell r="G63">
            <v>21.500382288471506</v>
          </cell>
        </row>
      </sheetData>
      <sheetData sheetId="3" refreshError="1"/>
      <sheetData sheetId="4">
        <row r="35">
          <cell r="Q35" t="str">
            <v>2011</v>
          </cell>
          <cell r="R35" t="str">
            <v>2019</v>
          </cell>
        </row>
        <row r="37">
          <cell r="P37" t="str">
            <v>Austria</v>
          </cell>
          <cell r="Q37">
            <v>5376</v>
          </cell>
          <cell r="R37">
            <v>5096</v>
          </cell>
        </row>
        <row r="38">
          <cell r="A38" t="str">
            <v>Austria</v>
          </cell>
          <cell r="C38">
            <v>5096</v>
          </cell>
          <cell r="P38" t="str">
            <v>Germania</v>
          </cell>
          <cell r="Q38">
            <v>4891</v>
          </cell>
          <cell r="R38">
            <v>4628</v>
          </cell>
        </row>
        <row r="39">
          <cell r="A39" t="str">
            <v>Germania</v>
          </cell>
          <cell r="C39">
            <v>4628</v>
          </cell>
          <cell r="P39" t="str">
            <v>Portogallo</v>
          </cell>
          <cell r="Q39">
            <v>4142</v>
          </cell>
          <cell r="R39">
            <v>4606</v>
          </cell>
        </row>
        <row r="40">
          <cell r="A40" t="str">
            <v>Portogallo</v>
          </cell>
          <cell r="C40">
            <v>4606</v>
          </cell>
          <cell r="P40" t="str">
            <v>Belgio</v>
          </cell>
          <cell r="Q40">
            <v>5709</v>
          </cell>
          <cell r="R40">
            <v>4116</v>
          </cell>
        </row>
        <row r="41">
          <cell r="A41" t="str">
            <v>Belgio</v>
          </cell>
          <cell r="C41">
            <v>4116</v>
          </cell>
          <cell r="P41" t="str">
            <v>Italia</v>
          </cell>
          <cell r="Q41">
            <v>4919</v>
          </cell>
          <cell r="R41">
            <v>3999</v>
          </cell>
        </row>
        <row r="42">
          <cell r="A42" t="str">
            <v>Italia</v>
          </cell>
          <cell r="C42">
            <v>3999</v>
          </cell>
          <cell r="P42" t="str">
            <v>Slovenia</v>
          </cell>
          <cell r="Q42">
            <v>4718</v>
          </cell>
          <cell r="R42">
            <v>3638</v>
          </cell>
        </row>
        <row r="43">
          <cell r="A43" t="str">
            <v>Slovenia</v>
          </cell>
          <cell r="C43">
            <v>3638</v>
          </cell>
          <cell r="P43" t="str">
            <v>Malta</v>
          </cell>
          <cell r="Q43">
            <v>3759</v>
          </cell>
          <cell r="R43">
            <v>3232</v>
          </cell>
        </row>
        <row r="44">
          <cell r="A44" t="str">
            <v>Malta</v>
          </cell>
          <cell r="C44">
            <v>3232</v>
          </cell>
          <cell r="P44" t="str">
            <v>Croazia</v>
          </cell>
          <cell r="Q44">
            <v>4211</v>
          </cell>
          <cell r="R44">
            <v>3161</v>
          </cell>
        </row>
        <row r="45">
          <cell r="A45" t="str">
            <v>Croazia</v>
          </cell>
          <cell r="C45">
            <v>3161</v>
          </cell>
          <cell r="P45" t="str">
            <v>Spagna</v>
          </cell>
          <cell r="Q45">
            <v>2478</v>
          </cell>
          <cell r="R45">
            <v>2944</v>
          </cell>
        </row>
        <row r="46">
          <cell r="A46" t="str">
            <v>Spagna</v>
          </cell>
          <cell r="C46">
            <v>2944</v>
          </cell>
          <cell r="P46" t="str">
            <v>Rep. Ceca</v>
          </cell>
          <cell r="Q46">
            <v>2436</v>
          </cell>
          <cell r="R46">
            <v>2446</v>
          </cell>
        </row>
        <row r="47">
          <cell r="A47" t="str">
            <v>Rep. Ceca</v>
          </cell>
          <cell r="C47">
            <v>2446</v>
          </cell>
          <cell r="P47" t="str">
            <v>Lettonia</v>
          </cell>
          <cell r="Q47">
            <v>2036</v>
          </cell>
          <cell r="R47">
            <v>2375</v>
          </cell>
        </row>
        <row r="48">
          <cell r="A48" t="str">
            <v>Lettonia</v>
          </cell>
          <cell r="C48">
            <v>2375</v>
          </cell>
          <cell r="P48" t="str">
            <v>Ungheria</v>
          </cell>
          <cell r="Q48">
            <v>2020</v>
          </cell>
          <cell r="R48">
            <v>2210</v>
          </cell>
        </row>
        <row r="49">
          <cell r="A49" t="str">
            <v>Ungheria</v>
          </cell>
          <cell r="C49">
            <v>2210</v>
          </cell>
          <cell r="P49" t="str">
            <v>Lussemburgo</v>
          </cell>
          <cell r="Q49">
            <v>2555</v>
          </cell>
          <cell r="R49">
            <v>2111</v>
          </cell>
        </row>
        <row r="50">
          <cell r="A50" t="str">
            <v>Lussemburgo</v>
          </cell>
          <cell r="C50">
            <v>2111</v>
          </cell>
          <cell r="P50" t="str">
            <v>Romania</v>
          </cell>
          <cell r="Q50">
            <v>1564</v>
          </cell>
          <cell r="R50">
            <v>2043</v>
          </cell>
        </row>
        <row r="51">
          <cell r="A51" t="str">
            <v>Romania</v>
          </cell>
          <cell r="C51">
            <v>2043</v>
          </cell>
          <cell r="P51" t="str">
            <v>Svezia</v>
          </cell>
          <cell r="Q51">
            <v>2375</v>
          </cell>
          <cell r="R51">
            <v>1732</v>
          </cell>
        </row>
        <row r="52">
          <cell r="A52" t="str">
            <v>Svezia</v>
          </cell>
          <cell r="C52">
            <v>1732</v>
          </cell>
          <cell r="P52" t="str">
            <v>Lituania</v>
          </cell>
          <cell r="Q52">
            <v>1284</v>
          </cell>
          <cell r="R52">
            <v>1354</v>
          </cell>
        </row>
        <row r="53">
          <cell r="A53" t="str">
            <v>Lituania</v>
          </cell>
          <cell r="C53">
            <v>1354</v>
          </cell>
          <cell r="P53" t="str">
            <v>Estonia</v>
          </cell>
          <cell r="Q53">
            <v>1412</v>
          </cell>
          <cell r="R53">
            <v>1308</v>
          </cell>
        </row>
        <row r="54">
          <cell r="A54" t="str">
            <v>Estonia</v>
          </cell>
          <cell r="C54">
            <v>1308</v>
          </cell>
          <cell r="P54" t="str">
            <v>Paesi Bassi</v>
          </cell>
          <cell r="Q54" t="str">
            <v>:</v>
          </cell>
          <cell r="R54">
            <v>1238</v>
          </cell>
        </row>
        <row r="55">
          <cell r="A55" t="str">
            <v>Paesi Bassi</v>
          </cell>
          <cell r="C55">
            <v>1238</v>
          </cell>
          <cell r="P55" t="str">
            <v>Bulgaria</v>
          </cell>
          <cell r="Q55">
            <v>1126</v>
          </cell>
          <cell r="R55">
            <v>1214</v>
          </cell>
        </row>
        <row r="56">
          <cell r="A56" t="str">
            <v>Bulgaria</v>
          </cell>
          <cell r="C56">
            <v>1214</v>
          </cell>
          <cell r="P56" t="str">
            <v>Grecia</v>
          </cell>
          <cell r="Q56">
            <v>1552</v>
          </cell>
          <cell r="R56">
            <v>1212</v>
          </cell>
        </row>
        <row r="57">
          <cell r="A57" t="str">
            <v>Grecia</v>
          </cell>
          <cell r="C57">
            <v>1212</v>
          </cell>
          <cell r="P57" t="str">
            <v>Slovacchia</v>
          </cell>
          <cell r="Q57">
            <v>1309</v>
          </cell>
          <cell r="R57">
            <v>1204</v>
          </cell>
        </row>
        <row r="58">
          <cell r="A58" t="str">
            <v>Slovacchia</v>
          </cell>
          <cell r="C58">
            <v>1204</v>
          </cell>
          <cell r="P58" t="str">
            <v>Francia</v>
          </cell>
          <cell r="Q58">
            <v>1250</v>
          </cell>
          <cell r="R58">
            <v>1093</v>
          </cell>
        </row>
        <row r="59">
          <cell r="A59" t="str">
            <v>Francia</v>
          </cell>
          <cell r="C59">
            <v>1093</v>
          </cell>
          <cell r="P59" t="str">
            <v>Polonia</v>
          </cell>
          <cell r="Q59">
            <v>1301</v>
          </cell>
          <cell r="R59">
            <v>934</v>
          </cell>
        </row>
        <row r="60">
          <cell r="A60" t="str">
            <v>Polonia</v>
          </cell>
          <cell r="C60">
            <v>934</v>
          </cell>
          <cell r="P60" t="str">
            <v>Finlandia</v>
          </cell>
          <cell r="Q60">
            <v>1475</v>
          </cell>
          <cell r="R60">
            <v>905</v>
          </cell>
        </row>
        <row r="61">
          <cell r="A61" t="str">
            <v>Finlandia</v>
          </cell>
          <cell r="C61">
            <v>905</v>
          </cell>
          <cell r="P61" t="str">
            <v>Cipro</v>
          </cell>
          <cell r="Q61">
            <v>1849</v>
          </cell>
          <cell r="R61">
            <v>768</v>
          </cell>
        </row>
        <row r="62">
          <cell r="A62" t="str">
            <v>Cipro</v>
          </cell>
          <cell r="C62">
            <v>768</v>
          </cell>
          <cell r="P62" t="str">
            <v>Danimarca</v>
          </cell>
          <cell r="Q62">
            <v>726</v>
          </cell>
          <cell r="R62">
            <v>530</v>
          </cell>
        </row>
        <row r="63">
          <cell r="A63" t="str">
            <v>Danimarca</v>
          </cell>
          <cell r="C63">
            <v>530</v>
          </cell>
          <cell r="P63" t="str">
            <v>Irlanda</v>
          </cell>
          <cell r="Q63">
            <v>1525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2.1-2.2, 2.7-2.8"/>
      <sheetName val="Graf 2.1"/>
      <sheetName val="Graf 2.7"/>
      <sheetName val="Tab 2.3, Graf 2.2"/>
      <sheetName val="Tab. 2.9, Graf 2.8"/>
      <sheetName val="Graf 2.3"/>
      <sheetName val="Graf 2.9"/>
      <sheetName val="Tab 2.4-2.6, Graf 2.4-2.6, 3.13"/>
      <sheetName val="Graf 2.10-2.12,3.14"/>
      <sheetName val="Graf 3.4"/>
      <sheetName val="Graf 3.5"/>
      <sheetName val="Graf 3.6"/>
      <sheetName val="Tab 2.10 Graf 2.13 3.17"/>
      <sheetName val="Graf 3.18"/>
      <sheetName val="Graf 3.19"/>
      <sheetName val="Graf 3.20"/>
      <sheetName val="Graf  3.21"/>
      <sheetName val="Tab 3.1 3.2"/>
      <sheetName val="Graf 3.1"/>
      <sheetName val="Graf 3.2"/>
      <sheetName val="Graf 3.3"/>
      <sheetName val="Graf 3.7 3.8 3.9 3.10 3.11 3.12"/>
      <sheetName val="Tab 3.3"/>
      <sheetName val="Graf 3.15"/>
      <sheetName val="Graf 3.16"/>
      <sheetName val="Tab 3.4 Graf 3.22"/>
      <sheetName val="Tab 3.5"/>
      <sheetName val="Tab 3.6"/>
      <sheetName val="Graf 3.23"/>
      <sheetName val="Graf 3.24"/>
    </sheetNames>
    <sheetDataSet>
      <sheetData sheetId="0" refreshError="1"/>
      <sheetData sheetId="1">
        <row r="57">
          <cell r="B57" t="str">
            <v>2001</v>
          </cell>
          <cell r="C57" t="str">
            <v>2002</v>
          </cell>
          <cell r="D57" t="str">
            <v>2003</v>
          </cell>
          <cell r="E57" t="str">
            <v>2004</v>
          </cell>
          <cell r="F57" t="str">
            <v>2005</v>
          </cell>
          <cell r="G57" t="str">
            <v>2006</v>
          </cell>
          <cell r="H57" t="str">
            <v>2007</v>
          </cell>
          <cell r="I57" t="str">
            <v>2008</v>
          </cell>
          <cell r="J57" t="str">
            <v>2009</v>
          </cell>
          <cell r="K57" t="str">
            <v>2010</v>
          </cell>
          <cell r="L57" t="str">
            <v>2011</v>
          </cell>
          <cell r="M57" t="str">
            <v>2012</v>
          </cell>
          <cell r="N57" t="str">
            <v>2013</v>
          </cell>
          <cell r="O57" t="str">
            <v>2014</v>
          </cell>
          <cell r="P57" t="str">
            <v>2015</v>
          </cell>
          <cell r="Q57" t="str">
            <v>2016</v>
          </cell>
          <cell r="R57" t="str">
            <v>2017</v>
          </cell>
          <cell r="S57" t="str">
            <v>2018</v>
          </cell>
          <cell r="T57" t="str">
            <v>2019</v>
          </cell>
          <cell r="U57" t="str">
            <v>2020</v>
          </cell>
        </row>
        <row r="58">
          <cell r="A58" t="str">
            <v>Italia</v>
          </cell>
          <cell r="B58">
            <v>124.54152318108959</v>
          </cell>
          <cell r="C58">
            <v>122.26347028149885</v>
          </cell>
          <cell r="D58">
            <v>114.3396045490821</v>
          </cell>
          <cell r="E58">
            <v>105.86534291525936</v>
          </cell>
          <cell r="F58">
            <v>100.02289626903594</v>
          </cell>
          <cell r="G58">
            <v>97.072149684330157</v>
          </cell>
          <cell r="H58">
            <v>87.326884577907094</v>
          </cell>
          <cell r="I58">
            <v>79.799118343874269</v>
          </cell>
          <cell r="J58">
            <v>71.143778032487177</v>
          </cell>
          <cell r="K58">
            <v>68.773667956735736</v>
          </cell>
          <cell r="L58">
            <v>64.304566685426607</v>
          </cell>
          <cell r="M58">
            <v>62.351258481154247</v>
          </cell>
          <cell r="N58">
            <v>56.390466625391028</v>
          </cell>
          <cell r="O58">
            <v>56.050404051132894</v>
          </cell>
          <cell r="P58">
            <v>56.915532294421759</v>
          </cell>
          <cell r="Q58">
            <v>54.61179109324771</v>
          </cell>
          <cell r="R58">
            <v>56.297887421774497</v>
          </cell>
          <cell r="S58">
            <v>55.680606820413395</v>
          </cell>
          <cell r="T58">
            <v>53.123201854748125</v>
          </cell>
          <cell r="U58">
            <v>40.293511396220559</v>
          </cell>
        </row>
        <row r="71">
          <cell r="A71" t="str">
            <v>Abruzzo</v>
          </cell>
          <cell r="B71">
            <v>133.14909092061896</v>
          </cell>
          <cell r="C71">
            <v>146.25546481567861</v>
          </cell>
          <cell r="D71">
            <v>120.96025159732332</v>
          </cell>
          <cell r="E71">
            <v>109.90659887793937</v>
          </cell>
          <cell r="F71">
            <v>103.86968849945507</v>
          </cell>
          <cell r="G71">
            <v>127.41962138610924</v>
          </cell>
          <cell r="H71">
            <v>91.251510634251673</v>
          </cell>
          <cell r="I71">
            <v>72.915250452492302</v>
          </cell>
          <cell r="J71">
            <v>70.244291518341697</v>
          </cell>
          <cell r="K71">
            <v>59.505090886494038</v>
          </cell>
          <cell r="L71">
            <v>62.386220312051364</v>
          </cell>
          <cell r="M71">
            <v>69.063702632715859</v>
          </cell>
          <cell r="N71">
            <v>52.582139875252629</v>
          </cell>
          <cell r="O71">
            <v>57.987298522378204</v>
          </cell>
          <cell r="P71">
            <v>63.512946433634639</v>
          </cell>
          <cell r="Q71">
            <v>57.72391562586396</v>
          </cell>
          <cell r="R71">
            <v>52.671976867078449</v>
          </cell>
          <cell r="S71">
            <v>58.311185312946925</v>
          </cell>
          <cell r="T71">
            <v>60.125199164722233</v>
          </cell>
          <cell r="U71">
            <v>45.826079155619539</v>
          </cell>
        </row>
      </sheetData>
      <sheetData sheetId="2">
        <row r="57">
          <cell r="B57" t="str">
            <v>2001</v>
          </cell>
          <cell r="C57" t="str">
            <v>2002</v>
          </cell>
          <cell r="D57" t="str">
            <v>2003</v>
          </cell>
          <cell r="E57" t="str">
            <v>2004</v>
          </cell>
          <cell r="F57" t="str">
            <v>2005</v>
          </cell>
          <cell r="G57" t="str">
            <v>2006</v>
          </cell>
          <cell r="H57" t="str">
            <v>2007</v>
          </cell>
          <cell r="I57" t="str">
            <v>2008</v>
          </cell>
          <cell r="J57" t="str">
            <v>2009</v>
          </cell>
          <cell r="K57" t="str">
            <v>2010</v>
          </cell>
          <cell r="L57" t="str">
            <v>2011</v>
          </cell>
          <cell r="M57" t="str">
            <v>2012</v>
          </cell>
          <cell r="N57" t="str">
            <v>2013</v>
          </cell>
          <cell r="O57" t="str">
            <v>2014</v>
          </cell>
          <cell r="P57" t="str">
            <v>2015</v>
          </cell>
          <cell r="Q57" t="str">
            <v>2016</v>
          </cell>
          <cell r="R57" t="str">
            <v>2017</v>
          </cell>
          <cell r="S57" t="str">
            <v>2018</v>
          </cell>
          <cell r="T57" t="str">
            <v>2019</v>
          </cell>
          <cell r="U57" t="str">
            <v>2020</v>
          </cell>
        </row>
        <row r="58">
          <cell r="A58" t="str">
            <v>Italia</v>
          </cell>
          <cell r="B58">
            <v>6551.522973812881</v>
          </cell>
          <cell r="C58">
            <v>6629.7454341425191</v>
          </cell>
          <cell r="D58">
            <v>6210.4541416477277</v>
          </cell>
          <cell r="E58">
            <v>5934.4597380457026</v>
          </cell>
          <cell r="F58">
            <v>5756.8695426017248</v>
          </cell>
          <cell r="G58">
            <v>5701.2978652577431</v>
          </cell>
          <cell r="H58">
            <v>5545.7932839039222</v>
          </cell>
          <cell r="I58">
            <v>5248.0797946597258</v>
          </cell>
          <cell r="J58">
            <v>5159.1916333976733</v>
          </cell>
          <cell r="K58">
            <v>5093.9990519631783</v>
          </cell>
          <cell r="L58">
            <v>4864.8070618941947</v>
          </cell>
          <cell r="M58">
            <v>4433.6014503902861</v>
          </cell>
          <cell r="N58">
            <v>4279.3251110694055</v>
          </cell>
          <cell r="O58">
            <v>4163.5287862259302</v>
          </cell>
          <cell r="P58">
            <v>4099.6450507988975</v>
          </cell>
          <cell r="Q58">
            <v>4144.9567607858662</v>
          </cell>
          <cell r="R58">
            <v>4112.3456842281994</v>
          </cell>
          <cell r="S58">
            <v>4056.9518081007805</v>
          </cell>
          <cell r="T58">
            <v>4041.3145151296949</v>
          </cell>
          <cell r="U58">
            <v>2679.1904395930401</v>
          </cell>
        </row>
        <row r="71">
          <cell r="A71" t="str">
            <v xml:space="preserve">  Abruzzo</v>
          </cell>
          <cell r="B71">
            <v>6611.48640749883</v>
          </cell>
          <cell r="C71">
            <v>6716.6834004000284</v>
          </cell>
          <cell r="D71">
            <v>6335.4895414546099</v>
          </cell>
          <cell r="E71">
            <v>5880.3927796820899</v>
          </cell>
          <cell r="F71">
            <v>5600.4365627504685</v>
          </cell>
          <cell r="G71">
            <v>5445.8373940293486</v>
          </cell>
          <cell r="H71">
            <v>4893.8415198974299</v>
          </cell>
          <cell r="I71">
            <v>4589.8631092126143</v>
          </cell>
          <cell r="J71">
            <v>4523.5813107886925</v>
          </cell>
          <cell r="K71">
            <v>4803.3413238376261</v>
          </cell>
          <cell r="L71">
            <v>4675.9599585695369</v>
          </cell>
          <cell r="M71">
            <v>4146.8249276426341</v>
          </cell>
          <cell r="N71">
            <v>4104.4116039768624</v>
          </cell>
          <cell r="O71">
            <v>3912.259945763049</v>
          </cell>
          <cell r="P71">
            <v>3649.7261004185048</v>
          </cell>
          <cell r="Q71">
            <v>3481.6635424863207</v>
          </cell>
          <cell r="R71">
            <v>3354.9759178378231</v>
          </cell>
          <cell r="S71">
            <v>3593.0431686911902</v>
          </cell>
          <cell r="T71">
            <v>3582.8452015080629</v>
          </cell>
          <cell r="U71">
            <v>2400.0438066248198</v>
          </cell>
        </row>
      </sheetData>
      <sheetData sheetId="3">
        <row r="4">
          <cell r="V4">
            <v>2011</v>
          </cell>
          <cell r="W4">
            <v>2020</v>
          </cell>
        </row>
        <row r="5">
          <cell r="U5" t="str">
            <v>Molise</v>
          </cell>
          <cell r="V5">
            <v>60.439106010191942</v>
          </cell>
          <cell r="W5">
            <v>84.060456280156686</v>
          </cell>
        </row>
        <row r="6">
          <cell r="U6" t="str">
            <v>Sardegna</v>
          </cell>
          <cell r="V6">
            <v>60.406317051011925</v>
          </cell>
          <cell r="W6">
            <v>59.344122511255861</v>
          </cell>
        </row>
        <row r="7">
          <cell r="U7" t="str">
            <v>Trentino-A. Adige</v>
          </cell>
          <cell r="V7">
            <v>56.107114285354982</v>
          </cell>
          <cell r="W7">
            <v>51.968612813882302</v>
          </cell>
        </row>
        <row r="8">
          <cell r="U8" t="str">
            <v>Umbria</v>
          </cell>
          <cell r="V8">
            <v>68.544832534299104</v>
          </cell>
          <cell r="W8">
            <v>51.854758279044283</v>
          </cell>
        </row>
        <row r="9">
          <cell r="U9" t="str">
            <v>Emilia-Romagna</v>
          </cell>
          <cell r="V9">
            <v>91.293884256928834</v>
          </cell>
          <cell r="W9">
            <v>50.09515833664306</v>
          </cell>
        </row>
        <row r="10">
          <cell r="U10" t="str">
            <v>Veneto</v>
          </cell>
          <cell r="V10">
            <v>75.561071673055224</v>
          </cell>
          <cell r="W10">
            <v>46.979355650442002</v>
          </cell>
        </row>
        <row r="11">
          <cell r="U11" t="str">
            <v>Marche</v>
          </cell>
          <cell r="V11">
            <v>83.235848453974768</v>
          </cell>
          <cell r="W11">
            <v>45.833349939619545</v>
          </cell>
        </row>
        <row r="12">
          <cell r="U12" t="str">
            <v>Abruzzo</v>
          </cell>
          <cell r="V12">
            <v>62.386220312051364</v>
          </cell>
          <cell r="W12">
            <v>45.826079155619539</v>
          </cell>
        </row>
        <row r="13">
          <cell r="U13" t="str">
            <v>Lazio</v>
          </cell>
          <cell r="V13">
            <v>76.105190624700057</v>
          </cell>
          <cell r="W13">
            <v>45.446238971125013</v>
          </cell>
        </row>
        <row r="14">
          <cell r="U14" t="str">
            <v>Piemonte</v>
          </cell>
          <cell r="V14">
            <v>72.499623908200974</v>
          </cell>
          <cell r="W14">
            <v>42.393795970772508</v>
          </cell>
        </row>
        <row r="15">
          <cell r="U15" t="str">
            <v>Toscana</v>
          </cell>
          <cell r="V15">
            <v>71.047500213812768</v>
          </cell>
          <cell r="W15">
            <v>41.162181703951845</v>
          </cell>
        </row>
        <row r="16">
          <cell r="U16" t="str">
            <v>Puglia</v>
          </cell>
          <cell r="V16">
            <v>66.062475356076135</v>
          </cell>
          <cell r="W16">
            <v>40.572673138177088</v>
          </cell>
        </row>
        <row r="17">
          <cell r="U17" t="str">
            <v>Italia</v>
          </cell>
          <cell r="V17">
            <v>64.304566685426607</v>
          </cell>
          <cell r="W17">
            <v>40.293511396220559</v>
          </cell>
        </row>
        <row r="18">
          <cell r="U18" t="str">
            <v>Friuli-Venezia G.</v>
          </cell>
          <cell r="V18">
            <v>68.599344304600677</v>
          </cell>
          <cell r="W18">
            <v>39.040987221967953</v>
          </cell>
        </row>
        <row r="19">
          <cell r="U19" t="str">
            <v>Liguria</v>
          </cell>
          <cell r="V19">
            <v>50.271955569645669</v>
          </cell>
          <cell r="W19">
            <v>38.773432050053216</v>
          </cell>
        </row>
        <row r="20">
          <cell r="U20" t="str">
            <v>Sicilia</v>
          </cell>
          <cell r="V20">
            <v>53.549756022569149</v>
          </cell>
          <cell r="W20">
            <v>33.165121621753848</v>
          </cell>
        </row>
        <row r="21">
          <cell r="U21" t="str">
            <v>Basilicata</v>
          </cell>
          <cell r="V21">
            <v>63.784855406628452</v>
          </cell>
          <cell r="W21">
            <v>32.775422802954154</v>
          </cell>
        </row>
        <row r="22">
          <cell r="U22" t="str">
            <v>Calabria</v>
          </cell>
          <cell r="V22">
            <v>52.784040948234839</v>
          </cell>
          <cell r="W22">
            <v>32.492514070989749</v>
          </cell>
        </row>
        <row r="23">
          <cell r="U23" t="str">
            <v>Lombardia</v>
          </cell>
          <cell r="V23">
            <v>54.404727402658999</v>
          </cell>
          <cell r="W23">
            <v>31.685494380672527</v>
          </cell>
        </row>
        <row r="24">
          <cell r="U24" t="str">
            <v>Campania</v>
          </cell>
          <cell r="V24">
            <v>41.715234300565989</v>
          </cell>
          <cell r="W24">
            <v>31.050413433608526</v>
          </cell>
        </row>
        <row r="25">
          <cell r="U25" t="str">
            <v>Valle d'Aosta</v>
          </cell>
          <cell r="V25">
            <v>70.738589472525916</v>
          </cell>
          <cell r="W25" t="str">
            <v>-</v>
          </cell>
        </row>
      </sheetData>
      <sheetData sheetId="4">
        <row r="5">
          <cell r="Z5">
            <v>2011</v>
          </cell>
          <cell r="AA5">
            <v>2020</v>
          </cell>
        </row>
        <row r="6">
          <cell r="Y6" t="str">
            <v>Liguria</v>
          </cell>
          <cell r="Z6">
            <v>7405.6874548534279</v>
          </cell>
          <cell r="AA6">
            <v>4521.37648312485</v>
          </cell>
        </row>
        <row r="7">
          <cell r="Y7" t="str">
            <v>Toscana</v>
          </cell>
          <cell r="Z7">
            <v>6669.3494917690805</v>
          </cell>
          <cell r="AA7">
            <v>3571.0900666448219</v>
          </cell>
        </row>
        <row r="8">
          <cell r="Y8" t="str">
            <v>Emilia-Romagna</v>
          </cell>
          <cell r="Z8">
            <v>6388.0613161679521</v>
          </cell>
          <cell r="AA8">
            <v>3391.1951132285362</v>
          </cell>
        </row>
        <row r="9">
          <cell r="Y9" t="str">
            <v>Marche</v>
          </cell>
          <cell r="Z9">
            <v>6107.1884156346605</v>
          </cell>
          <cell r="AA9">
            <v>3266.7886232325927</v>
          </cell>
        </row>
        <row r="10">
          <cell r="Y10" t="str">
            <v>Lazio</v>
          </cell>
          <cell r="Z10">
            <v>6716.775517980881</v>
          </cell>
          <cell r="AA10">
            <v>3105.1447493182845</v>
          </cell>
        </row>
        <row r="11">
          <cell r="Y11" t="str">
            <v>Puglia</v>
          </cell>
          <cell r="Z11">
            <v>4939.5717274545041</v>
          </cell>
          <cell r="AA11">
            <v>2892.5780155449124</v>
          </cell>
        </row>
        <row r="12">
          <cell r="Y12" t="str">
            <v>Italia</v>
          </cell>
          <cell r="Z12">
            <v>4864.8070618941947</v>
          </cell>
          <cell r="AA12">
            <v>2679.1904395930401</v>
          </cell>
        </row>
        <row r="13">
          <cell r="Y13" t="str">
            <v>Veneto</v>
          </cell>
          <cell r="Z13">
            <v>4406.0910005125461</v>
          </cell>
          <cell r="AA13">
            <v>2650.3331687688219</v>
          </cell>
        </row>
        <row r="14">
          <cell r="Y14" t="str">
            <v>Umbria</v>
          </cell>
          <cell r="Z14">
            <v>4583.5142935640333</v>
          </cell>
          <cell r="AA14">
            <v>2613.479817263832</v>
          </cell>
        </row>
        <row r="15">
          <cell r="Y15" t="str">
            <v>Trentino-A. Adige</v>
          </cell>
          <cell r="Z15">
            <v>3796.903854655488</v>
          </cell>
          <cell r="AA15">
            <v>2611.4227938975855</v>
          </cell>
        </row>
        <row r="16">
          <cell r="Y16" t="str">
            <v>Lombardia</v>
          </cell>
          <cell r="Z16">
            <v>5198.9239317601096</v>
          </cell>
          <cell r="AA16">
            <v>2592.8130102039286</v>
          </cell>
        </row>
        <row r="17">
          <cell r="Y17" t="str">
            <v>Friuli-Venezia G.</v>
          </cell>
          <cell r="Z17">
            <v>3835.8466690322552</v>
          </cell>
          <cell r="AA17">
            <v>2516.0670275604452</v>
          </cell>
        </row>
        <row r="18">
          <cell r="Y18" t="str">
            <v>Abruzzo</v>
          </cell>
          <cell r="Z18">
            <v>4675.9599585695369</v>
          </cell>
          <cell r="AA18">
            <v>2400.0438066248198</v>
          </cell>
        </row>
        <row r="19">
          <cell r="Y19" t="str">
            <v>Sicilia</v>
          </cell>
          <cell r="Z19">
            <v>3977.501988849795</v>
          </cell>
          <cell r="AA19">
            <v>2387.4767676778079</v>
          </cell>
        </row>
        <row r="20">
          <cell r="Y20" t="str">
            <v>Piemonte</v>
          </cell>
          <cell r="Z20">
            <v>4379.8835293541915</v>
          </cell>
          <cell r="AA20">
            <v>2291.3613789257643</v>
          </cell>
        </row>
        <row r="21">
          <cell r="Y21" t="str">
            <v>Valle d'Aosta</v>
          </cell>
          <cell r="Z21">
            <v>3128.2176233405903</v>
          </cell>
          <cell r="AA21">
            <v>2231.8292570336739</v>
          </cell>
        </row>
        <row r="22">
          <cell r="Y22" t="str">
            <v>Sardegna</v>
          </cell>
          <cell r="Z22">
            <v>3502.3582626176717</v>
          </cell>
          <cell r="AA22">
            <v>2086.4144125009957</v>
          </cell>
        </row>
        <row r="23">
          <cell r="Y23" t="str">
            <v>Basilicata</v>
          </cell>
          <cell r="Z23">
            <v>3068.5687195621254</v>
          </cell>
          <cell r="AA23">
            <v>1922.8248044399775</v>
          </cell>
        </row>
        <row r="24">
          <cell r="Y24" t="str">
            <v>Molise</v>
          </cell>
          <cell r="Z24">
            <v>3206.4536241196565</v>
          </cell>
          <cell r="AA24">
            <v>1832.5179469074158</v>
          </cell>
        </row>
        <row r="25">
          <cell r="Y25" t="str">
            <v>Campania</v>
          </cell>
          <cell r="Z25">
            <v>2625.4847464726595</v>
          </cell>
          <cell r="AA25">
            <v>1756.6418554456823</v>
          </cell>
        </row>
        <row r="26">
          <cell r="Y26" t="str">
            <v>Calabria</v>
          </cell>
          <cell r="Z26">
            <v>2596.5687835689373</v>
          </cell>
          <cell r="AA26">
            <v>1738.6158348805009</v>
          </cell>
        </row>
      </sheetData>
      <sheetData sheetId="5">
        <row r="6">
          <cell r="U6">
            <v>2011</v>
          </cell>
          <cell r="V6">
            <v>2020</v>
          </cell>
        </row>
        <row r="7">
          <cell r="T7" t="str">
            <v xml:space="preserve">  Molise</v>
          </cell>
          <cell r="U7">
            <v>2.9733999999999998</v>
          </cell>
          <cell r="V7">
            <v>6.6137600000000001</v>
          </cell>
        </row>
        <row r="8">
          <cell r="T8" t="str">
            <v xml:space="preserve">  Sardegna</v>
          </cell>
          <cell r="U8">
            <v>2.64201</v>
          </cell>
          <cell r="V8">
            <v>3.8321900000000002</v>
          </cell>
        </row>
        <row r="9">
          <cell r="T9" t="str">
            <v xml:space="preserve">  Calabria</v>
          </cell>
          <cell r="U9">
            <v>3.4794200000000002</v>
          </cell>
          <cell r="V9">
            <v>2.9340999999999999</v>
          </cell>
        </row>
        <row r="10">
          <cell r="T10" t="str">
            <v xml:space="preserve">  Abruzzo</v>
          </cell>
          <cell r="U10">
            <v>2.0453399999999999</v>
          </cell>
          <cell r="V10">
            <v>2.6757399999999998</v>
          </cell>
        </row>
        <row r="11">
          <cell r="T11" t="str">
            <v xml:space="preserve">  Basilicata</v>
          </cell>
          <cell r="U11">
            <v>3.51044</v>
          </cell>
          <cell r="V11">
            <v>2.6587900000000002</v>
          </cell>
        </row>
        <row r="12">
          <cell r="T12" t="str">
            <v xml:space="preserve">  Umbria</v>
          </cell>
          <cell r="U12">
            <v>2.13585</v>
          </cell>
          <cell r="V12">
            <v>2.6486200000000002</v>
          </cell>
        </row>
        <row r="13">
          <cell r="T13" t="str">
            <v xml:space="preserve">  Trentino-A. Adige</v>
          </cell>
          <cell r="U13">
            <v>1.9391499999999999</v>
          </cell>
          <cell r="V13">
            <v>2.64276</v>
          </cell>
        </row>
        <row r="14">
          <cell r="T14" t="str">
            <v xml:space="preserve">  Piemonte</v>
          </cell>
          <cell r="U14">
            <v>2.4143699999999999</v>
          </cell>
          <cell r="V14">
            <v>2.5465200000000001</v>
          </cell>
        </row>
        <row r="15">
          <cell r="T15" t="str">
            <v xml:space="preserve">  Campania</v>
          </cell>
          <cell r="U15">
            <v>2.3765299999999998</v>
          </cell>
          <cell r="V15">
            <v>2.4830700000000001</v>
          </cell>
        </row>
        <row r="16">
          <cell r="T16" t="str">
            <v xml:space="preserve">  Veneto</v>
          </cell>
          <cell r="U16">
            <v>2.37086</v>
          </cell>
          <cell r="V16">
            <v>2.3274699999999999</v>
          </cell>
        </row>
        <row r="17">
          <cell r="T17" t="str">
            <v xml:space="preserve">  Puglia</v>
          </cell>
          <cell r="U17">
            <v>2.2394799999999999</v>
          </cell>
          <cell r="V17">
            <v>2.20234</v>
          </cell>
        </row>
        <row r="18">
          <cell r="T18" t="str">
            <v>Italia</v>
          </cell>
          <cell r="U18">
            <v>1.8770800000000001</v>
          </cell>
          <cell r="V18">
            <v>2.0245500000000001</v>
          </cell>
        </row>
        <row r="19">
          <cell r="T19" t="str">
            <v xml:space="preserve">  Friuli-Venezia G.</v>
          </cell>
          <cell r="U19">
            <v>2.33074</v>
          </cell>
          <cell r="V19">
            <v>2.0051199999999998</v>
          </cell>
        </row>
        <row r="20">
          <cell r="T20" t="str">
            <v xml:space="preserve">  Sicilia</v>
          </cell>
          <cell r="U20">
            <v>2.0402</v>
          </cell>
          <cell r="V20">
            <v>1.99925</v>
          </cell>
        </row>
        <row r="21">
          <cell r="T21" t="str">
            <v xml:space="preserve">  Lazio</v>
          </cell>
          <cell r="U21">
            <v>1.5804</v>
          </cell>
          <cell r="V21">
            <v>1.96241</v>
          </cell>
        </row>
        <row r="22">
          <cell r="T22" t="str">
            <v xml:space="preserve">  Emilia-Romagna</v>
          </cell>
          <cell r="U22">
            <v>1.9593400000000001</v>
          </cell>
          <cell r="V22">
            <v>1.9072899999999999</v>
          </cell>
        </row>
        <row r="23">
          <cell r="T23" t="str">
            <v xml:space="preserve">  Marche</v>
          </cell>
          <cell r="U23">
            <v>1.9739899999999999</v>
          </cell>
          <cell r="V23">
            <v>1.8673900000000001</v>
          </cell>
        </row>
        <row r="24">
          <cell r="T24" t="str">
            <v xml:space="preserve">  Lombardia</v>
          </cell>
          <cell r="U24">
            <v>1.4328000000000001</v>
          </cell>
          <cell r="V24">
            <v>1.58786</v>
          </cell>
        </row>
        <row r="25">
          <cell r="T25" t="str">
            <v xml:space="preserve">  Toscana</v>
          </cell>
          <cell r="U25">
            <v>1.4192400000000001</v>
          </cell>
          <cell r="V25">
            <v>1.4685999999999999</v>
          </cell>
        </row>
        <row r="26">
          <cell r="T26" t="str">
            <v xml:space="preserve">  Liguria</v>
          </cell>
          <cell r="U26">
            <v>0.86095999999999995</v>
          </cell>
          <cell r="V26">
            <v>1.02949</v>
          </cell>
        </row>
        <row r="27">
          <cell r="T27" t="str">
            <v xml:space="preserve">  Valle d'Aosta</v>
          </cell>
          <cell r="U27">
            <v>3.01003</v>
          </cell>
          <cell r="V27" t="str">
            <v>-</v>
          </cell>
        </row>
      </sheetData>
      <sheetData sheetId="6">
        <row r="6">
          <cell r="P6">
            <v>2011</v>
          </cell>
          <cell r="Q6">
            <v>2020</v>
          </cell>
        </row>
        <row r="7">
          <cell r="O7" t="str">
            <v xml:space="preserve">  Puglia</v>
          </cell>
          <cell r="P7">
            <v>167.44897</v>
          </cell>
          <cell r="Q7">
            <v>157.01308</v>
          </cell>
        </row>
        <row r="8">
          <cell r="O8" t="str">
            <v xml:space="preserve">  Calabria</v>
          </cell>
          <cell r="P8">
            <v>171.16092</v>
          </cell>
          <cell r="Q8">
            <v>156.99856</v>
          </cell>
        </row>
        <row r="9">
          <cell r="O9" t="str">
            <v xml:space="preserve">  Basilicata</v>
          </cell>
          <cell r="P9">
            <v>168.88046</v>
          </cell>
          <cell r="Q9">
            <v>155.98227</v>
          </cell>
        </row>
        <row r="10">
          <cell r="O10" t="str">
            <v xml:space="preserve">  Molise</v>
          </cell>
          <cell r="P10">
            <v>157.74647999999999</v>
          </cell>
          <cell r="Q10">
            <v>144.17989</v>
          </cell>
        </row>
        <row r="11">
          <cell r="O11" t="str">
            <v xml:space="preserve">  Sicilia</v>
          </cell>
          <cell r="P11">
            <v>151.53955999999999</v>
          </cell>
          <cell r="Q11">
            <v>143.92151999999999</v>
          </cell>
        </row>
        <row r="12">
          <cell r="O12" t="str">
            <v xml:space="preserve">  Valle d'Aosta</v>
          </cell>
          <cell r="P12">
            <v>133.11036999999999</v>
          </cell>
          <cell r="Q12">
            <v>143.29897</v>
          </cell>
        </row>
        <row r="13">
          <cell r="O13" t="str">
            <v xml:space="preserve">  Campania</v>
          </cell>
          <cell r="P13">
            <v>149.57456999999999</v>
          </cell>
          <cell r="Q13">
            <v>140.47685999999999</v>
          </cell>
        </row>
        <row r="14">
          <cell r="O14" t="str">
            <v xml:space="preserve">  Abruzzo</v>
          </cell>
          <cell r="P14">
            <v>153.30212</v>
          </cell>
          <cell r="Q14">
            <v>140.13605000000001</v>
          </cell>
        </row>
        <row r="15">
          <cell r="O15" t="str">
            <v xml:space="preserve">  Piemonte</v>
          </cell>
          <cell r="P15">
            <v>145.85785000000001</v>
          </cell>
          <cell r="Q15">
            <v>137.63817</v>
          </cell>
        </row>
        <row r="16">
          <cell r="O16" t="str">
            <v xml:space="preserve">  Sardegna</v>
          </cell>
          <cell r="P16">
            <v>153.18361999999999</v>
          </cell>
          <cell r="Q16">
            <v>134.73175000000001</v>
          </cell>
        </row>
        <row r="17">
          <cell r="O17" t="str">
            <v>Italia</v>
          </cell>
          <cell r="P17">
            <v>142.00633999999999</v>
          </cell>
          <cell r="Q17">
            <v>134.61597</v>
          </cell>
        </row>
        <row r="18">
          <cell r="O18" t="str">
            <v xml:space="preserve">  Lazio</v>
          </cell>
          <cell r="P18">
            <v>139.48014000000001</v>
          </cell>
          <cell r="Q18">
            <v>134.08270999999999</v>
          </cell>
        </row>
        <row r="19">
          <cell r="O19" t="str">
            <v xml:space="preserve">  Umbria</v>
          </cell>
          <cell r="P19">
            <v>142.82212999999999</v>
          </cell>
          <cell r="Q19">
            <v>133.49028999999999</v>
          </cell>
        </row>
        <row r="20">
          <cell r="O20" t="str">
            <v xml:space="preserve">  Marche</v>
          </cell>
          <cell r="P20">
            <v>144.8355</v>
          </cell>
          <cell r="Q20">
            <v>133.09878</v>
          </cell>
        </row>
        <row r="21">
          <cell r="O21" t="str">
            <v xml:space="preserve">  Trentino-A. Adige</v>
          </cell>
          <cell r="P21">
            <v>131.22701000000001</v>
          </cell>
          <cell r="Q21">
            <v>132.79848999999999</v>
          </cell>
        </row>
        <row r="22">
          <cell r="O22" t="str">
            <v xml:space="preserve">  Veneto</v>
          </cell>
          <cell r="P22">
            <v>138.24852000000001</v>
          </cell>
          <cell r="Q22">
            <v>131.30399</v>
          </cell>
        </row>
        <row r="23">
          <cell r="O23" t="str">
            <v xml:space="preserve">  Lombardia</v>
          </cell>
          <cell r="P23">
            <v>136.91892999999999</v>
          </cell>
          <cell r="Q23">
            <v>129.93387999999999</v>
          </cell>
        </row>
        <row r="24">
          <cell r="O24" t="str">
            <v xml:space="preserve">  Friuli-Venezia G.</v>
          </cell>
          <cell r="P24">
            <v>130.32740999999999</v>
          </cell>
          <cell r="Q24">
            <v>129.22354999999999</v>
          </cell>
        </row>
        <row r="25">
          <cell r="O25" t="str">
            <v xml:space="preserve">  Emilia-Romagna</v>
          </cell>
          <cell r="P25">
            <v>137.10016999999999</v>
          </cell>
          <cell r="Q25">
            <v>129.11392000000001</v>
          </cell>
        </row>
        <row r="26">
          <cell r="O26" t="str">
            <v xml:space="preserve">  Toscana</v>
          </cell>
          <cell r="P26">
            <v>133.22622000000001</v>
          </cell>
          <cell r="Q26">
            <v>127.41063</v>
          </cell>
        </row>
        <row r="27">
          <cell r="O27" t="str">
            <v xml:space="preserve">  Liguria</v>
          </cell>
          <cell r="P27">
            <v>126.82953000000001</v>
          </cell>
          <cell r="Q27">
            <v>120.04886</v>
          </cell>
        </row>
      </sheetData>
      <sheetData sheetId="7">
        <row r="48">
          <cell r="U48">
            <v>2020</v>
          </cell>
        </row>
        <row r="49">
          <cell r="T49" t="str">
            <v>Liguria</v>
          </cell>
          <cell r="U49">
            <v>32.201663905976396</v>
          </cell>
        </row>
        <row r="50">
          <cell r="T50" t="str">
            <v>Umbria</v>
          </cell>
          <cell r="U50">
            <v>31.112854967426571</v>
          </cell>
        </row>
        <row r="51">
          <cell r="T51" t="str">
            <v>Emilia-Romagna</v>
          </cell>
          <cell r="U51">
            <v>23.58740639169292</v>
          </cell>
        </row>
        <row r="52">
          <cell r="T52" t="str">
            <v>Veneto</v>
          </cell>
          <cell r="U52">
            <v>22.771652738860535</v>
          </cell>
        </row>
        <row r="53">
          <cell r="T53" t="str">
            <v>Toscana</v>
          </cell>
          <cell r="U53">
            <v>20.851894678975604</v>
          </cell>
        </row>
        <row r="54">
          <cell r="T54" t="str">
            <v>Marche</v>
          </cell>
          <cell r="U54">
            <v>20.591794900408782</v>
          </cell>
        </row>
        <row r="55">
          <cell r="T55" t="str">
            <v>Lazio</v>
          </cell>
          <cell r="U55">
            <v>20.198328431611117</v>
          </cell>
        </row>
        <row r="56">
          <cell r="T56" t="str">
            <v>Molise</v>
          </cell>
          <cell r="U56">
            <v>20.174509507237605</v>
          </cell>
        </row>
        <row r="57">
          <cell r="T57" t="str">
            <v>Friuli-Venezia G.</v>
          </cell>
          <cell r="U57">
            <v>19.105163959686443</v>
          </cell>
        </row>
        <row r="58">
          <cell r="T58" t="str">
            <v>Italia</v>
          </cell>
          <cell r="U58">
            <v>17.850277908722344</v>
          </cell>
        </row>
        <row r="59">
          <cell r="T59" t="str">
            <v>Campania</v>
          </cell>
          <cell r="U59">
            <v>17.289434752804748</v>
          </cell>
        </row>
        <row r="60">
          <cell r="T60" t="str">
            <v>L'Aquila</v>
          </cell>
          <cell r="U60">
            <v>17.075073977758009</v>
          </cell>
        </row>
        <row r="61">
          <cell r="T61" t="str">
            <v>Piemonte</v>
          </cell>
          <cell r="U61">
            <v>17.004104977287874</v>
          </cell>
        </row>
        <row r="62">
          <cell r="T62" t="str">
            <v>Teramo</v>
          </cell>
          <cell r="U62">
            <v>16.528816338404376</v>
          </cell>
        </row>
        <row r="63">
          <cell r="T63" t="str">
            <v>Sardegna</v>
          </cell>
          <cell r="U63">
            <v>16.241549318870025</v>
          </cell>
        </row>
        <row r="64">
          <cell r="T64" t="str">
            <v>Pescara</v>
          </cell>
          <cell r="U64">
            <v>15.866845433125214</v>
          </cell>
        </row>
        <row r="65">
          <cell r="T65" t="str">
            <v>Abruzzo</v>
          </cell>
          <cell r="U65">
            <v>15.534264120548997</v>
          </cell>
        </row>
        <row r="66">
          <cell r="T66" t="str">
            <v>Lombardia</v>
          </cell>
          <cell r="U66">
            <v>14.793227660377079</v>
          </cell>
        </row>
        <row r="67">
          <cell r="T67" t="str">
            <v>Sicilia</v>
          </cell>
          <cell r="U67">
            <v>14.625612640649212</v>
          </cell>
        </row>
        <row r="68">
          <cell r="T68" t="str">
            <v>Calabria</v>
          </cell>
          <cell r="U68">
            <v>13.849268292553008</v>
          </cell>
        </row>
        <row r="69">
          <cell r="T69" t="str">
            <v>Chieti</v>
          </cell>
          <cell r="U69">
            <v>13.261632109063662</v>
          </cell>
        </row>
        <row r="70">
          <cell r="T70" t="str">
            <v>Puglia</v>
          </cell>
          <cell r="U70">
            <v>10.903905905885093</v>
          </cell>
        </row>
        <row r="71">
          <cell r="T71" t="str">
            <v>Basilicata</v>
          </cell>
          <cell r="U71">
            <v>9.1042841119317099</v>
          </cell>
        </row>
        <row r="72">
          <cell r="T72" t="str">
            <v>Trentino-A. Adige</v>
          </cell>
          <cell r="U72">
            <v>5.5680656586302462</v>
          </cell>
        </row>
        <row r="73">
          <cell r="T73" t="str">
            <v xml:space="preserve"> Valle d'Aosta</v>
          </cell>
          <cell r="U73" t="str">
            <v>-</v>
          </cell>
        </row>
        <row r="82">
          <cell r="U82">
            <v>2020</v>
          </cell>
        </row>
        <row r="83">
          <cell r="T83" t="str">
            <v>Trentino-A. Adige</v>
          </cell>
          <cell r="U83">
            <v>5.5680656586302462</v>
          </cell>
        </row>
        <row r="84">
          <cell r="T84" t="str">
            <v>Toscana</v>
          </cell>
          <cell r="U84">
            <v>5.1452727129939806</v>
          </cell>
        </row>
        <row r="85">
          <cell r="T85" t="str">
            <v>Lazio</v>
          </cell>
          <cell r="U85">
            <v>4.7013350659784487</v>
          </cell>
        </row>
        <row r="86">
          <cell r="T86" t="str">
            <v>Umbria</v>
          </cell>
          <cell r="U86">
            <v>4.6093118470261585</v>
          </cell>
        </row>
        <row r="87">
          <cell r="T87" t="str">
            <v>Emilia-Romagna</v>
          </cell>
          <cell r="U87">
            <v>4.4928393127034134</v>
          </cell>
        </row>
        <row r="88">
          <cell r="T88" t="str">
            <v>Piemonte</v>
          </cell>
          <cell r="U88">
            <v>4.4257259529927344</v>
          </cell>
        </row>
        <row r="89">
          <cell r="T89" t="str">
            <v>Friuli-Venezia G.</v>
          </cell>
          <cell r="U89">
            <v>4.153296512975313</v>
          </cell>
        </row>
        <row r="90">
          <cell r="T90" t="str">
            <v>Sicilia</v>
          </cell>
          <cell r="U90">
            <v>3.5019072519864314</v>
          </cell>
        </row>
        <row r="91">
          <cell r="T91" t="str">
            <v>Teramo</v>
          </cell>
          <cell r="U91">
            <v>3.3057632676808746</v>
          </cell>
        </row>
        <row r="92">
          <cell r="T92" t="str">
            <v>Liguria</v>
          </cell>
          <cell r="U92">
            <v>3.2858840720384079</v>
          </cell>
        </row>
        <row r="93">
          <cell r="T93" t="str">
            <v>Italia</v>
          </cell>
          <cell r="U93">
            <v>3.2806825562684798</v>
          </cell>
        </row>
        <row r="94">
          <cell r="T94" t="str">
            <v>Pescara</v>
          </cell>
          <cell r="U94">
            <v>3.1733690866250428</v>
          </cell>
        </row>
        <row r="95">
          <cell r="T95" t="str">
            <v>Lombardia</v>
          </cell>
          <cell r="U95">
            <v>2.9986272284548137</v>
          </cell>
        </row>
        <row r="96">
          <cell r="T96" t="str">
            <v>Campania</v>
          </cell>
          <cell r="U96">
            <v>2.8227648576007751</v>
          </cell>
        </row>
        <row r="97">
          <cell r="T97" t="str">
            <v>Veneto</v>
          </cell>
          <cell r="U97">
            <v>2.6669503207674499</v>
          </cell>
        </row>
        <row r="98">
          <cell r="T98" t="str">
            <v>Marche</v>
          </cell>
          <cell r="U98">
            <v>2.6570057936011326</v>
          </cell>
        </row>
        <row r="99">
          <cell r="T99" t="str">
            <v>Calabria</v>
          </cell>
          <cell r="U99">
            <v>2.1306566603927704</v>
          </cell>
        </row>
        <row r="100">
          <cell r="T100" t="str">
            <v>Abruzzo</v>
          </cell>
          <cell r="U100">
            <v>1.5534264120548997</v>
          </cell>
        </row>
        <row r="101">
          <cell r="T101" t="str">
            <v>Puglia</v>
          </cell>
          <cell r="U101">
            <v>1.0143168284544271</v>
          </cell>
        </row>
        <row r="102">
          <cell r="T102" t="str">
            <v xml:space="preserve"> Valle d'Aosta</v>
          </cell>
          <cell r="U102" t="str">
            <v>-</v>
          </cell>
        </row>
        <row r="103">
          <cell r="T103" t="str">
            <v>L'Aquila</v>
          </cell>
          <cell r="U103" t="str">
            <v>-</v>
          </cell>
        </row>
        <row r="104">
          <cell r="T104" t="str">
            <v>Chieti</v>
          </cell>
          <cell r="U104" t="str">
            <v>-</v>
          </cell>
        </row>
        <row r="105">
          <cell r="T105" t="str">
            <v>Molise</v>
          </cell>
          <cell r="U105" t="str">
            <v>-</v>
          </cell>
        </row>
        <row r="106">
          <cell r="T106" t="str">
            <v>Basilicata</v>
          </cell>
          <cell r="U106" t="str">
            <v>-</v>
          </cell>
        </row>
        <row r="116">
          <cell r="T116" t="str">
            <v>Molise</v>
          </cell>
          <cell r="U116">
            <v>63.885946772919084</v>
          </cell>
        </row>
        <row r="117">
          <cell r="T117" t="str">
            <v>Sardegna</v>
          </cell>
          <cell r="U117">
            <v>43.10257319238584</v>
          </cell>
        </row>
        <row r="118">
          <cell r="T118" t="str">
            <v>L'Aquila</v>
          </cell>
          <cell r="U118">
            <v>40.980177546619224</v>
          </cell>
        </row>
        <row r="119">
          <cell r="T119" t="str">
            <v>Trentino-A. Adige</v>
          </cell>
          <cell r="U119">
            <v>40.83248149662181</v>
          </cell>
        </row>
        <row r="120">
          <cell r="T120" t="str">
            <v>Abruzzo</v>
          </cell>
          <cell r="U120">
            <v>28.738388623015641</v>
          </cell>
        </row>
        <row r="121">
          <cell r="T121" t="str">
            <v>Puglia</v>
          </cell>
          <cell r="U121">
            <v>28.654450403837565</v>
          </cell>
        </row>
        <row r="122">
          <cell r="T122" t="str">
            <v>Teramo</v>
          </cell>
          <cell r="U122">
            <v>26.446106141446997</v>
          </cell>
        </row>
        <row r="123">
          <cell r="T123" t="str">
            <v>Pescara</v>
          </cell>
          <cell r="U123">
            <v>25.386952693000342</v>
          </cell>
        </row>
        <row r="124">
          <cell r="T124" t="str">
            <v>Chieti</v>
          </cell>
          <cell r="U124">
            <v>23.870937796314593</v>
          </cell>
        </row>
        <row r="125">
          <cell r="T125" t="str">
            <v>Basilicata</v>
          </cell>
          <cell r="U125">
            <v>23.671138691022445</v>
          </cell>
        </row>
        <row r="126">
          <cell r="T126" t="str">
            <v>Marche</v>
          </cell>
          <cell r="U126">
            <v>22.58454924560963</v>
          </cell>
        </row>
        <row r="127">
          <cell r="T127" t="str">
            <v>Emilia-Romagna</v>
          </cell>
          <cell r="U127">
            <v>22.014912632246723</v>
          </cell>
        </row>
        <row r="128">
          <cell r="T128" t="str">
            <v>Veneto</v>
          </cell>
          <cell r="U128">
            <v>21.540752590814016</v>
          </cell>
        </row>
        <row r="129">
          <cell r="T129" t="str">
            <v>Piemonte</v>
          </cell>
          <cell r="U129">
            <v>20.963965040491896</v>
          </cell>
        </row>
        <row r="130">
          <cell r="T130" t="str">
            <v>Lazio</v>
          </cell>
          <cell r="U130">
            <v>20.546575473535444</v>
          </cell>
        </row>
        <row r="131">
          <cell r="T131" t="str">
            <v>Italia</v>
          </cell>
          <cell r="U131">
            <v>19.162550931229735</v>
          </cell>
        </row>
        <row r="132">
          <cell r="T132" t="str">
            <v>Calabria</v>
          </cell>
          <cell r="U132">
            <v>16.512589118043973</v>
          </cell>
        </row>
        <row r="133">
          <cell r="T133" t="str">
            <v>Umbria</v>
          </cell>
          <cell r="U133">
            <v>16.132591464591556</v>
          </cell>
        </row>
        <row r="134">
          <cell r="T134" t="str">
            <v>Friuli-Venezia G.</v>
          </cell>
          <cell r="U134">
            <v>15.782526749306189</v>
          </cell>
        </row>
        <row r="135">
          <cell r="T135" t="str">
            <v>Toscana</v>
          </cell>
          <cell r="U135">
            <v>15.165014311982256</v>
          </cell>
        </row>
        <row r="136">
          <cell r="T136" t="str">
            <v>Sicilia</v>
          </cell>
          <cell r="U136">
            <v>15.037601729118204</v>
          </cell>
        </row>
        <row r="137">
          <cell r="T137" t="str">
            <v>Lombardia</v>
          </cell>
          <cell r="U137">
            <v>13.893639491840634</v>
          </cell>
        </row>
        <row r="138">
          <cell r="T138" t="str">
            <v>Campania</v>
          </cell>
          <cell r="U138">
            <v>10.938213823203004</v>
          </cell>
        </row>
        <row r="139">
          <cell r="T139" t="str">
            <v>Liguria</v>
          </cell>
          <cell r="U139">
            <v>3.2858840720384079</v>
          </cell>
        </row>
        <row r="140">
          <cell r="T140" t="str">
            <v xml:space="preserve"> Valle d'Aosta</v>
          </cell>
          <cell r="U140" t="str">
            <v>-</v>
          </cell>
        </row>
        <row r="147">
          <cell r="U147">
            <v>2011</v>
          </cell>
          <cell r="V147">
            <v>2020</v>
          </cell>
        </row>
        <row r="148">
          <cell r="T148" t="str">
            <v>L'Aquila</v>
          </cell>
          <cell r="U148">
            <v>58.792404021400436</v>
          </cell>
          <cell r="V148">
            <v>58.055251524377233</v>
          </cell>
        </row>
        <row r="149">
          <cell r="T149" t="str">
            <v>Teramo</v>
          </cell>
          <cell r="U149">
            <v>64.547049150964256</v>
          </cell>
          <cell r="V149">
            <v>46.280685747532246</v>
          </cell>
        </row>
        <row r="150">
          <cell r="T150" t="str">
            <v>Abruzzo</v>
          </cell>
          <cell r="U150">
            <v>62.386220312051364</v>
          </cell>
          <cell r="V150">
            <v>45.826079155619539</v>
          </cell>
        </row>
        <row r="151">
          <cell r="T151" t="str">
            <v>Pescara</v>
          </cell>
          <cell r="U151">
            <v>59.226378805684483</v>
          </cell>
          <cell r="V151">
            <v>44.427167212750597</v>
          </cell>
        </row>
        <row r="152">
          <cell r="T152" t="str">
            <v>Italia</v>
          </cell>
          <cell r="U152">
            <v>64.304566685426607</v>
          </cell>
          <cell r="V152">
            <v>40.293511396220559</v>
          </cell>
        </row>
        <row r="153">
          <cell r="T153" t="str">
            <v>Chieti</v>
          </cell>
          <cell r="U153">
            <v>66.055987530662051</v>
          </cell>
          <cell r="V153">
            <v>37.132569905378254</v>
          </cell>
        </row>
      </sheetData>
      <sheetData sheetId="8">
        <row r="46">
          <cell r="U46">
            <v>2020</v>
          </cell>
        </row>
        <row r="47">
          <cell r="T47" t="str">
            <v>Liguria</v>
          </cell>
          <cell r="U47">
            <v>3808.3396394925148</v>
          </cell>
        </row>
        <row r="48">
          <cell r="T48" t="str">
            <v>Toscana</v>
          </cell>
          <cell r="U48">
            <v>2625.443102761928</v>
          </cell>
        </row>
        <row r="49">
          <cell r="T49" t="str">
            <v>Emilia-Romagna</v>
          </cell>
          <cell r="U49">
            <v>2259.4488903585466</v>
          </cell>
        </row>
        <row r="50">
          <cell r="T50" t="str">
            <v>Lazio</v>
          </cell>
          <cell r="U50">
            <v>2247.2381615376989</v>
          </cell>
        </row>
        <row r="51">
          <cell r="T51" t="str">
            <v>Pescara</v>
          </cell>
          <cell r="U51">
            <v>2218.1849915509051</v>
          </cell>
        </row>
        <row r="52">
          <cell r="T52" t="str">
            <v>Marche</v>
          </cell>
          <cell r="U52">
            <v>2204.6505572405399</v>
          </cell>
        </row>
        <row r="53">
          <cell r="T53" t="str">
            <v>Lombardia</v>
          </cell>
          <cell r="U53">
            <v>1919.0214719701321</v>
          </cell>
        </row>
        <row r="54">
          <cell r="T54" t="str">
            <v>Puglia</v>
          </cell>
          <cell r="U54">
            <v>1910.9729048081406</v>
          </cell>
        </row>
        <row r="55">
          <cell r="T55" t="str">
            <v>Italia</v>
          </cell>
          <cell r="U55">
            <v>1876.4158300806978</v>
          </cell>
        </row>
        <row r="56">
          <cell r="T56" t="str">
            <v>Veneto</v>
          </cell>
          <cell r="U56">
            <v>1775.9837636064472</v>
          </cell>
        </row>
        <row r="57">
          <cell r="T57" t="str">
            <v>Sicilia</v>
          </cell>
          <cell r="U57">
            <v>1771.3470858724306</v>
          </cell>
        </row>
        <row r="58">
          <cell r="T58" t="str">
            <v>Friuli-Venezia G.</v>
          </cell>
          <cell r="U58">
            <v>1738.5699203314664</v>
          </cell>
        </row>
        <row r="59">
          <cell r="T59" t="str">
            <v>Umbria</v>
          </cell>
          <cell r="U59">
            <v>1630.5440658855034</v>
          </cell>
        </row>
        <row r="60">
          <cell r="T60" t="str">
            <v>Teramo</v>
          </cell>
          <cell r="U60">
            <v>1609.9067113605861</v>
          </cell>
        </row>
        <row r="61">
          <cell r="T61" t="str">
            <v>Piemonte</v>
          </cell>
          <cell r="U61">
            <v>1583.0122935020327</v>
          </cell>
        </row>
        <row r="62">
          <cell r="T62" t="str">
            <v>Abruzzo</v>
          </cell>
          <cell r="U62">
            <v>1516.9208913716095</v>
          </cell>
        </row>
        <row r="63">
          <cell r="T63" t="str">
            <v>Trentino-A. Adige</v>
          </cell>
          <cell r="U63">
            <v>1387.3763599420365</v>
          </cell>
        </row>
        <row r="64">
          <cell r="T64" t="str">
            <v>Chieti</v>
          </cell>
          <cell r="U64">
            <v>1302.2922731100518</v>
          </cell>
        </row>
        <row r="65">
          <cell r="T65" t="str">
            <v>Campania</v>
          </cell>
          <cell r="U65">
            <v>1278.0067892787511</v>
          </cell>
        </row>
        <row r="66">
          <cell r="T66" t="str">
            <v>Sardegna</v>
          </cell>
          <cell r="U66">
            <v>1191.8798500155388</v>
          </cell>
        </row>
        <row r="67">
          <cell r="T67" t="str">
            <v>Basilicata</v>
          </cell>
          <cell r="U67">
            <v>1041.5301024049877</v>
          </cell>
        </row>
        <row r="68">
          <cell r="T68" t="str">
            <v>Calabria</v>
          </cell>
          <cell r="U68">
            <v>1014.1925703469589</v>
          </cell>
        </row>
        <row r="69">
          <cell r="T69" t="str">
            <v>L'Aquila</v>
          </cell>
          <cell r="U69">
            <v>942.54408357224202</v>
          </cell>
        </row>
        <row r="70">
          <cell r="T70" t="str">
            <v>Molise</v>
          </cell>
          <cell r="U70">
            <v>830.51730804794806</v>
          </cell>
        </row>
        <row r="71">
          <cell r="T71" t="str">
            <v xml:space="preserve"> Valle d'Aosta</v>
          </cell>
          <cell r="U71" t="str">
            <v>-</v>
          </cell>
        </row>
        <row r="81">
          <cell r="T81" t="str">
            <v>Liguria</v>
          </cell>
          <cell r="U81">
            <v>291.78650559701066</v>
          </cell>
        </row>
        <row r="82">
          <cell r="T82" t="str">
            <v>Chieti</v>
          </cell>
          <cell r="U82">
            <v>233.40472511952046</v>
          </cell>
        </row>
        <row r="83">
          <cell r="T83" t="str">
            <v>Lazio</v>
          </cell>
          <cell r="U83">
            <v>219.91800697521413</v>
          </cell>
        </row>
        <row r="84">
          <cell r="T84" t="str">
            <v>L'Aquila</v>
          </cell>
          <cell r="U84">
            <v>198.07085814199291</v>
          </cell>
        </row>
        <row r="85">
          <cell r="T85" t="str">
            <v>Teramo</v>
          </cell>
          <cell r="U85">
            <v>188.42850625780989</v>
          </cell>
        </row>
        <row r="86">
          <cell r="T86" t="str">
            <v>Emilia-Romagna</v>
          </cell>
          <cell r="U86">
            <v>185.55426361465095</v>
          </cell>
        </row>
        <row r="87">
          <cell r="T87" t="str">
            <v>Abruzzo</v>
          </cell>
          <cell r="U87">
            <v>171.65361853206642</v>
          </cell>
        </row>
        <row r="88">
          <cell r="T88" t="str">
            <v>Sicilia</v>
          </cell>
          <cell r="U88">
            <v>168.50353718381768</v>
          </cell>
        </row>
        <row r="89">
          <cell r="T89" t="str">
            <v>Piemonte</v>
          </cell>
          <cell r="U89">
            <v>155.13334129964005</v>
          </cell>
        </row>
        <row r="90">
          <cell r="T90" t="str">
            <v>Lombardia</v>
          </cell>
          <cell r="U90">
            <v>148.23213932661628</v>
          </cell>
        </row>
        <row r="91">
          <cell r="T91" t="str">
            <v>Toscana</v>
          </cell>
          <cell r="U91">
            <v>142.71361682883304</v>
          </cell>
        </row>
        <row r="92">
          <cell r="T92" t="str">
            <v>Italia</v>
          </cell>
          <cell r="U92">
            <v>142.41527096827016</v>
          </cell>
        </row>
        <row r="93">
          <cell r="T93" t="str">
            <v>Marche</v>
          </cell>
          <cell r="U93">
            <v>139.49280416405949</v>
          </cell>
        </row>
        <row r="94">
          <cell r="T94" t="str">
            <v>Trentino-A. Adige</v>
          </cell>
          <cell r="U94">
            <v>137.34561957954608</v>
          </cell>
        </row>
        <row r="95">
          <cell r="T95" t="str">
            <v>Campania</v>
          </cell>
          <cell r="U95">
            <v>122.08458009123352</v>
          </cell>
        </row>
        <row r="96">
          <cell r="T96" t="str">
            <v>Calabria</v>
          </cell>
          <cell r="U96">
            <v>120.38210131219154</v>
          </cell>
        </row>
        <row r="97">
          <cell r="T97" t="str">
            <v>Veneto</v>
          </cell>
          <cell r="U97">
            <v>111.80676344755848</v>
          </cell>
        </row>
        <row r="98">
          <cell r="T98" t="str">
            <v>Friuli-Venezia G.</v>
          </cell>
          <cell r="U98">
            <v>111.30834654773841</v>
          </cell>
        </row>
        <row r="99">
          <cell r="T99" t="str">
            <v>Umbria</v>
          </cell>
          <cell r="U99">
            <v>109.47115636687126</v>
          </cell>
        </row>
        <row r="100">
          <cell r="T100" t="str">
            <v>Basilicata</v>
          </cell>
          <cell r="U100">
            <v>58.267418316362949</v>
          </cell>
        </row>
        <row r="101">
          <cell r="T101" t="str">
            <v>Pescara</v>
          </cell>
          <cell r="U101">
            <v>57.120643559250766</v>
          </cell>
        </row>
        <row r="102">
          <cell r="T102" t="str">
            <v>Molise</v>
          </cell>
          <cell r="U102">
            <v>53.798692019300276</v>
          </cell>
        </row>
        <row r="103">
          <cell r="T103" t="str">
            <v>Puglia</v>
          </cell>
          <cell r="U103">
            <v>25.357920711360681</v>
          </cell>
        </row>
        <row r="104">
          <cell r="T104" t="str">
            <v xml:space="preserve"> Valle d'Aosta</v>
          </cell>
        </row>
        <row r="113">
          <cell r="T113" t="str">
            <v>Trentino-A. Adige</v>
          </cell>
          <cell r="U113">
            <v>1086.7008143760031</v>
          </cell>
        </row>
        <row r="114">
          <cell r="T114" t="str">
            <v>Puglia</v>
          </cell>
          <cell r="U114">
            <v>956.24719002541121</v>
          </cell>
        </row>
        <row r="115">
          <cell r="T115" t="str">
            <v>Molise</v>
          </cell>
          <cell r="U115">
            <v>948.20194684016747</v>
          </cell>
        </row>
        <row r="116">
          <cell r="T116" t="str">
            <v>Emilia-Romagna</v>
          </cell>
          <cell r="U116">
            <v>946.19195925533893</v>
          </cell>
        </row>
        <row r="117">
          <cell r="T117" t="str">
            <v>Marche</v>
          </cell>
          <cell r="U117">
            <v>922.64526182799341</v>
          </cell>
        </row>
        <row r="118">
          <cell r="T118" t="str">
            <v>Sardegna</v>
          </cell>
          <cell r="U118">
            <v>894.53456248545672</v>
          </cell>
        </row>
        <row r="119">
          <cell r="T119" t="str">
            <v>Umbria</v>
          </cell>
          <cell r="U119">
            <v>873.46459501145705</v>
          </cell>
        </row>
        <row r="120">
          <cell r="T120" t="str">
            <v>L'Aquila</v>
          </cell>
          <cell r="U120">
            <v>863.99874327455518</v>
          </cell>
        </row>
        <row r="121">
          <cell r="T121" t="str">
            <v>Teramo</v>
          </cell>
          <cell r="U121">
            <v>842.96963325862316</v>
          </cell>
        </row>
        <row r="122">
          <cell r="T122" t="str">
            <v>Basilicata</v>
          </cell>
          <cell r="U122">
            <v>823.02728371862668</v>
          </cell>
        </row>
        <row r="123">
          <cell r="T123" t="str">
            <v>Toscana</v>
          </cell>
          <cell r="U123">
            <v>802.9333470540605</v>
          </cell>
        </row>
        <row r="124">
          <cell r="T124" t="str">
            <v>Veneto</v>
          </cell>
          <cell r="U124">
            <v>762.54264171481623</v>
          </cell>
        </row>
        <row r="125">
          <cell r="T125" t="str">
            <v>Chieti</v>
          </cell>
          <cell r="U125">
            <v>713.47580746762503</v>
          </cell>
        </row>
        <row r="126">
          <cell r="T126" t="str">
            <v>Abruzzo</v>
          </cell>
          <cell r="U126">
            <v>711.46929672114402</v>
          </cell>
        </row>
        <row r="127">
          <cell r="T127" t="str">
            <v>Friuli-Venezia G.</v>
          </cell>
          <cell r="U127">
            <v>666.1887606812403</v>
          </cell>
        </row>
        <row r="128">
          <cell r="T128" t="str">
            <v>Italia</v>
          </cell>
          <cell r="U128">
            <v>660.35933854407222</v>
          </cell>
        </row>
        <row r="129">
          <cell r="T129" t="str">
            <v>Lazio</v>
          </cell>
          <cell r="U129">
            <v>637.98858080537184</v>
          </cell>
        </row>
        <row r="130">
          <cell r="T130" t="str">
            <v>Calabria</v>
          </cell>
          <cell r="U130">
            <v>604.04116322135042</v>
          </cell>
        </row>
        <row r="131">
          <cell r="T131" t="str">
            <v>Piemonte</v>
          </cell>
          <cell r="U131">
            <v>553.21574412409177</v>
          </cell>
        </row>
        <row r="132">
          <cell r="T132" t="str">
            <v>Lombardia</v>
          </cell>
          <cell r="U132">
            <v>525.55939890718025</v>
          </cell>
        </row>
        <row r="133">
          <cell r="T133" t="str">
            <v>Sicilia</v>
          </cell>
          <cell r="U133">
            <v>447.62614462155972</v>
          </cell>
        </row>
        <row r="134">
          <cell r="T134" t="str">
            <v>Pescara</v>
          </cell>
          <cell r="U134">
            <v>441.09830304088092</v>
          </cell>
        </row>
        <row r="135">
          <cell r="T135" t="str">
            <v>Liguria</v>
          </cell>
          <cell r="U135">
            <v>421.25033803532392</v>
          </cell>
        </row>
        <row r="136">
          <cell r="T136" t="str">
            <v>Campania</v>
          </cell>
          <cell r="U136">
            <v>356.5504860756979</v>
          </cell>
        </row>
        <row r="137">
          <cell r="T137" t="str">
            <v xml:space="preserve"> Valle d'Aosta</v>
          </cell>
          <cell r="U137" t="str">
            <v>-</v>
          </cell>
        </row>
        <row r="144">
          <cell r="U144">
            <v>2011</v>
          </cell>
          <cell r="V144">
            <v>2020</v>
          </cell>
        </row>
        <row r="145">
          <cell r="T145" t="str">
            <v>Pescara</v>
          </cell>
          <cell r="U145">
            <v>5102.8201107844998</v>
          </cell>
          <cell r="V145">
            <v>2716.4039381510365</v>
          </cell>
        </row>
        <row r="146">
          <cell r="T146" t="str">
            <v>Italia</v>
          </cell>
          <cell r="U146">
            <v>4864.8070618941947</v>
          </cell>
          <cell r="V146">
            <v>2679.1904395930401</v>
          </cell>
        </row>
        <row r="147">
          <cell r="T147" t="str">
            <v>Teramo</v>
          </cell>
          <cell r="U147">
            <v>4947.5313174214098</v>
          </cell>
          <cell r="V147">
            <v>2641.3048508770194</v>
          </cell>
        </row>
        <row r="148">
          <cell r="T148" t="str">
            <v>Abruzzo</v>
          </cell>
          <cell r="U148">
            <v>4675.9599585695369</v>
          </cell>
          <cell r="V148">
            <v>2400.0438066248198</v>
          </cell>
        </row>
        <row r="149">
          <cell r="T149" t="str">
            <v>Chieti</v>
          </cell>
          <cell r="U149">
            <v>4435.9136241744591</v>
          </cell>
          <cell r="V149">
            <v>2249.172805697197</v>
          </cell>
        </row>
        <row r="150">
          <cell r="T150" t="str">
            <v>L'Aquila</v>
          </cell>
          <cell r="U150">
            <v>4262.449291551532</v>
          </cell>
          <cell r="V150">
            <v>2004.6136849887903</v>
          </cell>
        </row>
      </sheetData>
      <sheetData sheetId="9">
        <row r="11">
          <cell r="D11" t="str">
            <v>2001</v>
          </cell>
          <cell r="E11" t="str">
            <v>2002</v>
          </cell>
          <cell r="F11" t="str">
            <v>2003</v>
          </cell>
          <cell r="G11" t="str">
            <v>2004</v>
          </cell>
          <cell r="H11" t="str">
            <v>2005</v>
          </cell>
          <cell r="I11" t="str">
            <v>2006</v>
          </cell>
          <cell r="J11" t="str">
            <v>2007</v>
          </cell>
          <cell r="K11" t="str">
            <v>2008</v>
          </cell>
          <cell r="L11" t="str">
            <v>2009</v>
          </cell>
          <cell r="M11" t="str">
            <v>2010</v>
          </cell>
          <cell r="N11" t="str">
            <v>2011</v>
          </cell>
          <cell r="O11" t="str">
            <v>2012</v>
          </cell>
          <cell r="P11" t="str">
            <v>2013</v>
          </cell>
          <cell r="Q11" t="str">
            <v>2014</v>
          </cell>
          <cell r="R11" t="str">
            <v>2015</v>
          </cell>
          <cell r="S11" t="str">
            <v>2016</v>
          </cell>
          <cell r="T11" t="str">
            <v>2017</v>
          </cell>
          <cell r="U11" t="str">
            <v>2018</v>
          </cell>
          <cell r="V11" t="str">
            <v>2019</v>
          </cell>
          <cell r="W11" t="str">
            <v>2020</v>
          </cell>
        </row>
        <row r="39">
          <cell r="B39" t="str">
            <v>Strada urbana</v>
          </cell>
          <cell r="D39">
            <v>68</v>
          </cell>
          <cell r="E39">
            <v>78</v>
          </cell>
          <cell r="F39">
            <v>52</v>
          </cell>
          <cell r="G39">
            <v>47</v>
          </cell>
          <cell r="H39">
            <v>47</v>
          </cell>
          <cell r="I39">
            <v>60</v>
          </cell>
          <cell r="J39">
            <v>45</v>
          </cell>
          <cell r="K39">
            <v>40</v>
          </cell>
          <cell r="L39">
            <v>39</v>
          </cell>
          <cell r="M39">
            <v>36</v>
          </cell>
          <cell r="N39">
            <v>34</v>
          </cell>
          <cell r="O39">
            <v>43</v>
          </cell>
          <cell r="P39">
            <v>37</v>
          </cell>
          <cell r="Q39">
            <v>28</v>
          </cell>
          <cell r="R39">
            <v>34</v>
          </cell>
          <cell r="S39">
            <v>29</v>
          </cell>
          <cell r="T39">
            <v>23</v>
          </cell>
          <cell r="U39">
            <v>31</v>
          </cell>
          <cell r="V39">
            <v>32</v>
          </cell>
          <cell r="W39">
            <v>20</v>
          </cell>
        </row>
        <row r="40">
          <cell r="B40" t="str">
            <v>Autostrada</v>
          </cell>
          <cell r="D40">
            <v>26</v>
          </cell>
          <cell r="E40">
            <v>23</v>
          </cell>
          <cell r="F40">
            <v>15</v>
          </cell>
          <cell r="G40">
            <v>25</v>
          </cell>
          <cell r="H40">
            <v>28</v>
          </cell>
          <cell r="I40">
            <v>15</v>
          </cell>
          <cell r="J40">
            <v>15</v>
          </cell>
          <cell r="K40">
            <v>7</v>
          </cell>
          <cell r="L40">
            <v>11</v>
          </cell>
          <cell r="M40">
            <v>9</v>
          </cell>
          <cell r="N40">
            <v>9</v>
          </cell>
          <cell r="O40">
            <v>8</v>
          </cell>
          <cell r="P40">
            <v>4</v>
          </cell>
          <cell r="Q40">
            <v>10</v>
          </cell>
          <cell r="R40">
            <v>10</v>
          </cell>
          <cell r="S40">
            <v>5</v>
          </cell>
          <cell r="T40">
            <v>11</v>
          </cell>
          <cell r="U40">
            <v>6</v>
          </cell>
          <cell r="V40">
            <v>5</v>
          </cell>
          <cell r="W40">
            <v>2</v>
          </cell>
        </row>
        <row r="41">
          <cell r="B41" t="str">
            <v>Strada extraurbana</v>
          </cell>
          <cell r="D41">
            <v>74</v>
          </cell>
          <cell r="E41">
            <v>84</v>
          </cell>
          <cell r="F41">
            <v>87</v>
          </cell>
          <cell r="G41">
            <v>69</v>
          </cell>
          <cell r="H41">
            <v>59</v>
          </cell>
          <cell r="I41">
            <v>90</v>
          </cell>
          <cell r="J41">
            <v>59</v>
          </cell>
          <cell r="K41">
            <v>49</v>
          </cell>
          <cell r="L41">
            <v>43</v>
          </cell>
          <cell r="M41">
            <v>34</v>
          </cell>
          <cell r="N41">
            <v>40</v>
          </cell>
          <cell r="O41">
            <v>41</v>
          </cell>
          <cell r="P41">
            <v>29</v>
          </cell>
          <cell r="Q41">
            <v>39</v>
          </cell>
          <cell r="R41">
            <v>40</v>
          </cell>
          <cell r="S41">
            <v>42</v>
          </cell>
          <cell r="T41">
            <v>35</v>
          </cell>
          <cell r="U41">
            <v>39</v>
          </cell>
          <cell r="V41">
            <v>41</v>
          </cell>
          <cell r="W41">
            <v>37</v>
          </cell>
        </row>
      </sheetData>
      <sheetData sheetId="10">
        <row r="38">
          <cell r="D38" t="str">
            <v>2001</v>
          </cell>
          <cell r="E38" t="str">
            <v>2002</v>
          </cell>
          <cell r="F38" t="str">
            <v>2003</v>
          </cell>
          <cell r="G38" t="str">
            <v>2004</v>
          </cell>
          <cell r="H38" t="str">
            <v>2005</v>
          </cell>
          <cell r="I38" t="str">
            <v>2006</v>
          </cell>
          <cell r="J38" t="str">
            <v>2007</v>
          </cell>
          <cell r="K38" t="str">
            <v>2008</v>
          </cell>
          <cell r="L38" t="str">
            <v>2009</v>
          </cell>
          <cell r="M38" t="str">
            <v>2010</v>
          </cell>
          <cell r="N38" t="str">
            <v>2011</v>
          </cell>
          <cell r="O38" t="str">
            <v>2012</v>
          </cell>
          <cell r="P38" t="str">
            <v>2013</v>
          </cell>
          <cell r="Q38" t="str">
            <v>2014</v>
          </cell>
          <cell r="R38" t="str">
            <v>2015</v>
          </cell>
          <cell r="S38" t="str">
            <v>2016</v>
          </cell>
          <cell r="T38" t="str">
            <v>2017</v>
          </cell>
          <cell r="U38" t="str">
            <v>2018</v>
          </cell>
          <cell r="V38" t="str">
            <v>2019</v>
          </cell>
          <cell r="W38" t="str">
            <v>2020</v>
          </cell>
        </row>
        <row r="39">
          <cell r="B39" t="str">
            <v>Strada urbana</v>
          </cell>
          <cell r="D39">
            <v>5358</v>
          </cell>
          <cell r="E39">
            <v>5286</v>
          </cell>
          <cell r="F39">
            <v>5361</v>
          </cell>
          <cell r="G39">
            <v>4712</v>
          </cell>
          <cell r="H39">
            <v>4567</v>
          </cell>
          <cell r="I39">
            <v>4426</v>
          </cell>
          <cell r="J39">
            <v>4136</v>
          </cell>
          <cell r="K39">
            <v>3894</v>
          </cell>
          <cell r="L39">
            <v>3656</v>
          </cell>
          <cell r="M39">
            <v>4063</v>
          </cell>
          <cell r="N39">
            <v>4177</v>
          </cell>
          <cell r="O39">
            <v>3711</v>
          </cell>
          <cell r="P39">
            <v>3579</v>
          </cell>
          <cell r="Q39">
            <v>3372</v>
          </cell>
          <cell r="R39">
            <v>3117</v>
          </cell>
          <cell r="S39">
            <v>2850</v>
          </cell>
          <cell r="T39">
            <v>2754</v>
          </cell>
          <cell r="U39">
            <v>2879</v>
          </cell>
          <cell r="V39">
            <v>2898</v>
          </cell>
          <cell r="W39">
            <v>1953</v>
          </cell>
        </row>
        <row r="40">
          <cell r="B40" t="str">
            <v>Autostrada</v>
          </cell>
          <cell r="D40">
            <v>923</v>
          </cell>
          <cell r="E40">
            <v>931</v>
          </cell>
          <cell r="F40">
            <v>823</v>
          </cell>
          <cell r="G40">
            <v>768</v>
          </cell>
          <cell r="H40">
            <v>727</v>
          </cell>
          <cell r="I40">
            <v>526</v>
          </cell>
          <cell r="J40">
            <v>599</v>
          </cell>
          <cell r="K40">
            <v>511</v>
          </cell>
          <cell r="L40">
            <v>579</v>
          </cell>
          <cell r="M40">
            <v>542</v>
          </cell>
          <cell r="N40">
            <v>508</v>
          </cell>
          <cell r="O40">
            <v>405</v>
          </cell>
          <cell r="P40">
            <v>422</v>
          </cell>
          <cell r="Q40">
            <v>460</v>
          </cell>
          <cell r="R40">
            <v>393</v>
          </cell>
          <cell r="S40">
            <v>417</v>
          </cell>
          <cell r="T40">
            <v>419</v>
          </cell>
          <cell r="U40">
            <v>370</v>
          </cell>
          <cell r="V40">
            <v>381</v>
          </cell>
          <cell r="W40">
            <v>221</v>
          </cell>
        </row>
        <row r="41">
          <cell r="B41" t="str">
            <v>Strada extraurbana</v>
          </cell>
          <cell r="D41">
            <v>2061</v>
          </cell>
          <cell r="E41">
            <v>2279</v>
          </cell>
          <cell r="F41">
            <v>1882</v>
          </cell>
          <cell r="G41">
            <v>2064</v>
          </cell>
          <cell r="H41">
            <v>1931</v>
          </cell>
          <cell r="I41">
            <v>2100</v>
          </cell>
          <cell r="J41">
            <v>1647</v>
          </cell>
          <cell r="K41">
            <v>1638</v>
          </cell>
          <cell r="L41">
            <v>1754</v>
          </cell>
          <cell r="M41">
            <v>1772</v>
          </cell>
          <cell r="N41">
            <v>1536</v>
          </cell>
          <cell r="O41">
            <v>1408</v>
          </cell>
          <cell r="P41">
            <v>1463</v>
          </cell>
          <cell r="Q41">
            <v>1363</v>
          </cell>
          <cell r="R41">
            <v>1317</v>
          </cell>
          <cell r="S41">
            <v>1317</v>
          </cell>
          <cell r="T41">
            <v>1222</v>
          </cell>
          <cell r="U41">
            <v>1434</v>
          </cell>
          <cell r="V41">
            <v>1369</v>
          </cell>
          <cell r="W41">
            <v>916</v>
          </cell>
        </row>
      </sheetData>
      <sheetData sheetId="11">
        <row r="33">
          <cell r="E33">
            <v>2001</v>
          </cell>
          <cell r="F33">
            <v>2011</v>
          </cell>
          <cell r="G33">
            <v>2018</v>
          </cell>
          <cell r="H33">
            <v>2019</v>
          </cell>
          <cell r="I33">
            <v>2020</v>
          </cell>
        </row>
        <row r="34">
          <cell r="B34" t="str">
            <v>L'Aquila</v>
          </cell>
          <cell r="C34" t="str">
            <v>Strade urbane</v>
          </cell>
          <cell r="E34">
            <v>17</v>
          </cell>
          <cell r="F34">
            <v>5</v>
          </cell>
          <cell r="G34">
            <v>0</v>
          </cell>
          <cell r="H34">
            <v>6</v>
          </cell>
          <cell r="I34">
            <v>5</v>
          </cell>
        </row>
        <row r="35">
          <cell r="C35" t="str">
            <v>Autostrade</v>
          </cell>
          <cell r="E35">
            <v>3</v>
          </cell>
          <cell r="F35">
            <v>2</v>
          </cell>
          <cell r="G35">
            <v>2</v>
          </cell>
          <cell r="H35">
            <v>1</v>
          </cell>
          <cell r="I35">
            <v>0</v>
          </cell>
        </row>
        <row r="36">
          <cell r="C36" t="str">
            <v>Strade extraurbane</v>
          </cell>
          <cell r="E36">
            <v>19</v>
          </cell>
          <cell r="F36">
            <v>9</v>
          </cell>
          <cell r="G36">
            <v>8</v>
          </cell>
          <cell r="H36">
            <v>14</v>
          </cell>
          <cell r="I36">
            <v>12</v>
          </cell>
        </row>
        <row r="38">
          <cell r="B38" t="str">
            <v>Teramo</v>
          </cell>
          <cell r="C38" t="str">
            <v>Strade urbane</v>
          </cell>
          <cell r="E38">
            <v>16</v>
          </cell>
          <cell r="F38">
            <v>7</v>
          </cell>
          <cell r="G38">
            <v>8</v>
          </cell>
          <cell r="H38">
            <v>8</v>
          </cell>
          <cell r="I38">
            <v>5</v>
          </cell>
        </row>
        <row r="39">
          <cell r="C39" t="str">
            <v>Autostrade</v>
          </cell>
          <cell r="E39">
            <v>8</v>
          </cell>
          <cell r="F39">
            <v>2</v>
          </cell>
          <cell r="G39">
            <v>1</v>
          </cell>
          <cell r="H39">
            <v>1</v>
          </cell>
          <cell r="I39">
            <v>1</v>
          </cell>
        </row>
        <row r="40">
          <cell r="C40" t="str">
            <v>Strade extraurbane</v>
          </cell>
          <cell r="E40">
            <v>23</v>
          </cell>
          <cell r="F40">
            <v>11</v>
          </cell>
          <cell r="G40">
            <v>9</v>
          </cell>
          <cell r="H40">
            <v>8</v>
          </cell>
          <cell r="I40">
            <v>8</v>
          </cell>
        </row>
        <row r="42">
          <cell r="B42" t="str">
            <v>Pescara</v>
          </cell>
          <cell r="C42" t="str">
            <v>Strade urbane</v>
          </cell>
          <cell r="E42">
            <v>17</v>
          </cell>
          <cell r="F42">
            <v>10</v>
          </cell>
          <cell r="G42">
            <v>10</v>
          </cell>
          <cell r="H42">
            <v>6</v>
          </cell>
          <cell r="I42">
            <v>5</v>
          </cell>
        </row>
        <row r="43">
          <cell r="C43" t="str">
            <v>Autostrade</v>
          </cell>
          <cell r="E43">
            <v>6</v>
          </cell>
          <cell r="F43">
            <v>2</v>
          </cell>
          <cell r="G43">
            <v>1</v>
          </cell>
          <cell r="H43">
            <v>1</v>
          </cell>
          <cell r="I43">
            <v>1</v>
          </cell>
        </row>
        <row r="44">
          <cell r="C44" t="str">
            <v>Strade extraurbane</v>
          </cell>
          <cell r="E44">
            <v>5</v>
          </cell>
          <cell r="F44">
            <v>7</v>
          </cell>
          <cell r="G44">
            <v>2</v>
          </cell>
          <cell r="H44">
            <v>5</v>
          </cell>
          <cell r="I44">
            <v>5</v>
          </cell>
        </row>
        <row r="46">
          <cell r="B46" t="str">
            <v>Chieti</v>
          </cell>
          <cell r="C46" t="str">
            <v>Strade urbane</v>
          </cell>
          <cell r="E46">
            <v>12</v>
          </cell>
          <cell r="F46">
            <v>10</v>
          </cell>
          <cell r="G46">
            <v>12</v>
          </cell>
          <cell r="H46">
            <v>11</v>
          </cell>
          <cell r="I46">
            <v>5</v>
          </cell>
        </row>
        <row r="47">
          <cell r="C47" t="str">
            <v>Autostrade</v>
          </cell>
          <cell r="E47">
            <v>8</v>
          </cell>
          <cell r="F47">
            <v>3</v>
          </cell>
          <cell r="G47">
            <v>2</v>
          </cell>
          <cell r="H47">
            <v>2</v>
          </cell>
          <cell r="I47">
            <v>0</v>
          </cell>
        </row>
        <row r="48">
          <cell r="C48" t="str">
            <v>Strade extraurbane</v>
          </cell>
          <cell r="E48">
            <v>18</v>
          </cell>
          <cell r="F48">
            <v>10</v>
          </cell>
          <cell r="G48">
            <v>18</v>
          </cell>
          <cell r="H48">
            <v>12</v>
          </cell>
          <cell r="I48">
            <v>9</v>
          </cell>
        </row>
      </sheetData>
      <sheetData sheetId="12">
        <row r="18">
          <cell r="B18">
            <v>673</v>
          </cell>
          <cell r="C18">
            <v>74</v>
          </cell>
          <cell r="D18" t="str">
            <v>..</v>
          </cell>
          <cell r="E18">
            <v>1085</v>
          </cell>
          <cell r="F18">
            <v>328</v>
          </cell>
          <cell r="G18">
            <v>41</v>
          </cell>
          <cell r="H18">
            <v>4</v>
          </cell>
        </row>
        <row r="35">
          <cell r="B35" t="str">
            <v>incrocio</v>
          </cell>
          <cell r="C35" t="str">
            <v>rotatoria</v>
          </cell>
          <cell r="D35" t="str">
            <v>passaggio a livello</v>
          </cell>
          <cell r="E35" t="str">
            <v xml:space="preserve">rettilineo </v>
          </cell>
          <cell r="F35" t="str">
            <v>curva</v>
          </cell>
          <cell r="G35" t="str">
            <v>dosso - pendenza - strettoia</v>
          </cell>
          <cell r="H35" t="str">
            <v>galleria</v>
          </cell>
          <cell r="I35" t="str">
            <v>totale</v>
          </cell>
        </row>
        <row r="36">
          <cell r="A36" t="str">
            <v>Italia</v>
          </cell>
          <cell r="B36">
            <v>-52.546425063024458</v>
          </cell>
          <cell r="C36">
            <v>-41.332895600787914</v>
          </cell>
          <cell r="D36">
            <v>-87.288135593220346</v>
          </cell>
          <cell r="E36">
            <v>-36.563896236690603</v>
          </cell>
          <cell r="F36">
            <v>-30.367485008456768</v>
          </cell>
          <cell r="G36">
            <v>-9.2690677966101696</v>
          </cell>
          <cell r="H36">
            <v>-12.548262548262548</v>
          </cell>
          <cell r="I36">
            <v>-42.472694735408822</v>
          </cell>
        </row>
        <row r="49">
          <cell r="A49" t="str">
            <v xml:space="preserve">  Abruzzo</v>
          </cell>
          <cell r="B49">
            <v>-61.869688385269114</v>
          </cell>
          <cell r="C49">
            <v>-58.192090395480221</v>
          </cell>
          <cell r="D49" t="str">
            <v>-</v>
          </cell>
          <cell r="E49">
            <v>-31.502525252525253</v>
          </cell>
          <cell r="F49">
            <v>-31.380753138075313</v>
          </cell>
          <cell r="G49">
            <v>13.888888888888889</v>
          </cell>
          <cell r="H49">
            <v>-75</v>
          </cell>
          <cell r="I49">
            <v>-45.662888122227699</v>
          </cell>
        </row>
      </sheetData>
      <sheetData sheetId="13">
        <row r="22">
          <cell r="B22" t="str">
            <v>incrocio</v>
          </cell>
          <cell r="C22" t="str">
            <v>rotatoria</v>
          </cell>
          <cell r="D22" t="str">
            <v xml:space="preserve">rettilineo </v>
          </cell>
          <cell r="E22" t="str">
            <v>curva</v>
          </cell>
          <cell r="F22" t="str">
            <v>dosso - pendenza - strettoia</v>
          </cell>
        </row>
        <row r="23">
          <cell r="B23">
            <v>573</v>
          </cell>
          <cell r="C23">
            <v>58</v>
          </cell>
          <cell r="D23">
            <v>681</v>
          </cell>
          <cell r="E23">
            <v>123</v>
          </cell>
          <cell r="F23">
            <v>27</v>
          </cell>
        </row>
      </sheetData>
      <sheetData sheetId="14">
        <row r="20">
          <cell r="B20" t="str">
            <v xml:space="preserve">rettilineo </v>
          </cell>
          <cell r="C20" t="str">
            <v>curva</v>
          </cell>
          <cell r="D20" t="str">
            <v>galleria</v>
          </cell>
        </row>
        <row r="21">
          <cell r="B21">
            <v>105</v>
          </cell>
          <cell r="C21">
            <v>31</v>
          </cell>
          <cell r="D21">
            <v>1</v>
          </cell>
        </row>
      </sheetData>
      <sheetData sheetId="15">
        <row r="19">
          <cell r="B19" t="str">
            <v>incrocio</v>
          </cell>
          <cell r="C19" t="str">
            <v>rotatoria</v>
          </cell>
          <cell r="D19" t="str">
            <v xml:space="preserve">rettilineo </v>
          </cell>
          <cell r="E19" t="str">
            <v>curva</v>
          </cell>
          <cell r="F19" t="str">
            <v>dosso - pendenza - strettoia</v>
          </cell>
          <cell r="G19" t="str">
            <v>galleria</v>
          </cell>
        </row>
        <row r="20">
          <cell r="B20">
            <v>100</v>
          </cell>
          <cell r="C20">
            <v>16</v>
          </cell>
          <cell r="D20">
            <v>299</v>
          </cell>
          <cell r="E20">
            <v>174</v>
          </cell>
          <cell r="F20">
            <v>14</v>
          </cell>
          <cell r="G20">
            <v>3</v>
          </cell>
        </row>
      </sheetData>
      <sheetData sheetId="16">
        <row r="26">
          <cell r="B26" t="str">
            <v>2010</v>
          </cell>
          <cell r="C26" t="str">
            <v>2011</v>
          </cell>
          <cell r="D26" t="str">
            <v>2012</v>
          </cell>
          <cell r="E26" t="str">
            <v>2013</v>
          </cell>
          <cell r="F26" t="str">
            <v>2014</v>
          </cell>
          <cell r="G26" t="str">
            <v>2015</v>
          </cell>
          <cell r="H26" t="str">
            <v>2016</v>
          </cell>
          <cell r="I26" t="str">
            <v>2017</v>
          </cell>
          <cell r="J26" t="str">
            <v>2018</v>
          </cell>
          <cell r="K26" t="str">
            <v>2019</v>
          </cell>
          <cell r="L26" t="str">
            <v>2020</v>
          </cell>
        </row>
        <row r="27">
          <cell r="A27" t="str">
            <v>Incrocio</v>
          </cell>
          <cell r="B27">
            <v>1776</v>
          </cell>
          <cell r="C27">
            <v>1765</v>
          </cell>
          <cell r="D27">
            <v>1480</v>
          </cell>
          <cell r="E27">
            <v>1419</v>
          </cell>
          <cell r="F27">
            <v>1300</v>
          </cell>
          <cell r="G27">
            <v>1181</v>
          </cell>
          <cell r="H27">
            <v>1088</v>
          </cell>
          <cell r="I27">
            <v>1033</v>
          </cell>
          <cell r="J27">
            <v>1035</v>
          </cell>
          <cell r="K27">
            <v>969</v>
          </cell>
          <cell r="L27">
            <v>673</v>
          </cell>
        </row>
        <row r="28">
          <cell r="A28" t="str">
            <v>Rotatoria</v>
          </cell>
          <cell r="B28">
            <v>165</v>
          </cell>
          <cell r="C28">
            <v>177</v>
          </cell>
          <cell r="D28">
            <v>174</v>
          </cell>
          <cell r="E28">
            <v>150</v>
          </cell>
          <cell r="F28">
            <v>159</v>
          </cell>
          <cell r="G28">
            <v>149</v>
          </cell>
          <cell r="H28">
            <v>120</v>
          </cell>
          <cell r="I28">
            <v>124</v>
          </cell>
          <cell r="J28">
            <v>128</v>
          </cell>
          <cell r="K28">
            <v>111</v>
          </cell>
          <cell r="L28">
            <v>74</v>
          </cell>
        </row>
        <row r="30">
          <cell r="A30" t="str">
            <v xml:space="preserve">Rettilineo </v>
          </cell>
          <cell r="B30">
            <v>1581</v>
          </cell>
          <cell r="C30">
            <v>1584</v>
          </cell>
          <cell r="D30">
            <v>1528</v>
          </cell>
          <cell r="E30">
            <v>1459</v>
          </cell>
          <cell r="F30">
            <v>1426</v>
          </cell>
          <cell r="G30">
            <v>1444</v>
          </cell>
          <cell r="H30">
            <v>1371</v>
          </cell>
          <cell r="I30">
            <v>1376</v>
          </cell>
          <cell r="J30">
            <v>1448</v>
          </cell>
          <cell r="K30">
            <v>1561</v>
          </cell>
          <cell r="L30">
            <v>1085</v>
          </cell>
        </row>
        <row r="31">
          <cell r="A31" t="str">
            <v>Curva</v>
          </cell>
          <cell r="B31">
            <v>525</v>
          </cell>
          <cell r="C31">
            <v>478</v>
          </cell>
          <cell r="D31">
            <v>434</v>
          </cell>
          <cell r="E31">
            <v>510</v>
          </cell>
          <cell r="F31">
            <v>476</v>
          </cell>
          <cell r="G31">
            <v>399</v>
          </cell>
          <cell r="H31">
            <v>403</v>
          </cell>
          <cell r="I31">
            <v>371</v>
          </cell>
          <cell r="J31">
            <v>471</v>
          </cell>
          <cell r="K31">
            <v>449</v>
          </cell>
          <cell r="L31">
            <v>328</v>
          </cell>
        </row>
      </sheetData>
      <sheetData sheetId="17" refreshError="1"/>
      <sheetData sheetId="18">
        <row r="24">
          <cell r="B24">
            <v>2001</v>
          </cell>
          <cell r="C24">
            <v>2011</v>
          </cell>
          <cell r="D24">
            <v>2018</v>
          </cell>
          <cell r="E24">
            <v>2019</v>
          </cell>
          <cell r="F24">
            <v>2020</v>
          </cell>
        </row>
        <row r="27">
          <cell r="A27" t="str">
            <v>L'Aquila</v>
          </cell>
          <cell r="B27">
            <v>1011</v>
          </cell>
          <cell r="C27">
            <v>812</v>
          </cell>
          <cell r="D27">
            <v>598</v>
          </cell>
          <cell r="E27">
            <v>629</v>
          </cell>
          <cell r="F27">
            <v>411</v>
          </cell>
        </row>
        <row r="28">
          <cell r="A28" t="str">
            <v>Teramo</v>
          </cell>
          <cell r="B28">
            <v>1352</v>
          </cell>
          <cell r="C28">
            <v>1004</v>
          </cell>
          <cell r="D28">
            <v>848</v>
          </cell>
          <cell r="E28">
            <v>854</v>
          </cell>
          <cell r="F28">
            <v>577</v>
          </cell>
        </row>
        <row r="29">
          <cell r="A29" t="str">
            <v>Pescara</v>
          </cell>
          <cell r="B29">
            <v>1785</v>
          </cell>
          <cell r="C29">
            <v>1167</v>
          </cell>
          <cell r="D29">
            <v>885</v>
          </cell>
          <cell r="E29">
            <v>846</v>
          </cell>
          <cell r="F29">
            <v>660</v>
          </cell>
        </row>
        <row r="30">
          <cell r="A30" t="str">
            <v>Chieti</v>
          </cell>
          <cell r="B30">
            <v>1426</v>
          </cell>
          <cell r="C30">
            <v>1075</v>
          </cell>
          <cell r="D30">
            <v>814</v>
          </cell>
          <cell r="E30">
            <v>831</v>
          </cell>
          <cell r="F30">
            <v>557</v>
          </cell>
        </row>
      </sheetData>
      <sheetData sheetId="19">
        <row r="22">
          <cell r="C22" t="str">
            <v>2001</v>
          </cell>
          <cell r="M22" t="str">
            <v>2011</v>
          </cell>
          <cell r="T22" t="str">
            <v>2018</v>
          </cell>
          <cell r="U22" t="str">
            <v>2019</v>
          </cell>
          <cell r="V22" t="str">
            <v>2020</v>
          </cell>
        </row>
        <row r="25">
          <cell r="B25" t="str">
            <v>L'Aquila</v>
          </cell>
          <cell r="C25">
            <v>44</v>
          </cell>
          <cell r="M25">
            <v>18</v>
          </cell>
          <cell r="T25">
            <v>11</v>
          </cell>
          <cell r="U25">
            <v>23</v>
          </cell>
          <cell r="V25">
            <v>17</v>
          </cell>
        </row>
        <row r="26">
          <cell r="B26" t="str">
            <v>Teramo</v>
          </cell>
          <cell r="C26">
            <v>51</v>
          </cell>
          <cell r="M26">
            <v>20</v>
          </cell>
          <cell r="T26">
            <v>19</v>
          </cell>
          <cell r="U26">
            <v>17</v>
          </cell>
          <cell r="V26">
            <v>14</v>
          </cell>
        </row>
        <row r="27">
          <cell r="B27" t="str">
            <v>Pescara</v>
          </cell>
          <cell r="C27">
            <v>29</v>
          </cell>
          <cell r="M27">
            <v>19</v>
          </cell>
          <cell r="T27">
            <v>13</v>
          </cell>
          <cell r="U27">
            <v>13</v>
          </cell>
          <cell r="V27">
            <v>14</v>
          </cell>
        </row>
        <row r="28">
          <cell r="B28" t="str">
            <v>Chieti</v>
          </cell>
          <cell r="C28">
            <v>44</v>
          </cell>
          <cell r="M28">
            <v>26</v>
          </cell>
          <cell r="T28">
            <v>33</v>
          </cell>
          <cell r="U28">
            <v>25</v>
          </cell>
          <cell r="V28">
            <v>14</v>
          </cell>
        </row>
      </sheetData>
      <sheetData sheetId="20">
        <row r="23">
          <cell r="C23" t="str">
            <v>2001</v>
          </cell>
          <cell r="M23" t="str">
            <v>2011</v>
          </cell>
          <cell r="T23" t="str">
            <v>2018</v>
          </cell>
          <cell r="U23" t="str">
            <v>2019</v>
          </cell>
          <cell r="V23" t="str">
            <v>2020</v>
          </cell>
        </row>
        <row r="26">
          <cell r="B26" t="str">
            <v>L'Aquila</v>
          </cell>
          <cell r="C26">
            <v>1578</v>
          </cell>
          <cell r="M26">
            <v>1305</v>
          </cell>
          <cell r="T26">
            <v>954</v>
          </cell>
          <cell r="U26">
            <v>960</v>
          </cell>
          <cell r="V26">
            <v>587</v>
          </cell>
        </row>
        <row r="27">
          <cell r="B27" t="str">
            <v>Teramo</v>
          </cell>
          <cell r="C27">
            <v>2016</v>
          </cell>
          <cell r="M27">
            <v>1533</v>
          </cell>
          <cell r="T27">
            <v>1238</v>
          </cell>
          <cell r="U27">
            <v>1267</v>
          </cell>
          <cell r="V27">
            <v>799</v>
          </cell>
        </row>
        <row r="28">
          <cell r="B28" t="str">
            <v>Pescara</v>
          </cell>
          <cell r="C28">
            <v>2528</v>
          </cell>
          <cell r="M28">
            <v>1637</v>
          </cell>
          <cell r="T28">
            <v>1261</v>
          </cell>
          <cell r="U28">
            <v>1150</v>
          </cell>
          <cell r="V28">
            <v>856</v>
          </cell>
        </row>
        <row r="29">
          <cell r="B29" t="str">
            <v>Chieti</v>
          </cell>
          <cell r="C29">
            <v>2220</v>
          </cell>
          <cell r="M29">
            <v>1746</v>
          </cell>
          <cell r="T29">
            <v>1230</v>
          </cell>
          <cell r="U29">
            <v>1271</v>
          </cell>
          <cell r="V29">
            <v>848</v>
          </cell>
        </row>
      </sheetData>
      <sheetData sheetId="21">
        <row r="31">
          <cell r="B31" t="str">
            <v>Strade urbane</v>
          </cell>
          <cell r="C31">
            <v>0.73274273445028659</v>
          </cell>
          <cell r="D31">
            <v>0.44300626304801671</v>
          </cell>
          <cell r="E31">
            <v>0.70036672360092433</v>
          </cell>
        </row>
        <row r="32">
          <cell r="B32" t="str">
            <v>Autostrade</v>
          </cell>
          <cell r="C32">
            <v>4.6078547397251007E-2</v>
          </cell>
          <cell r="D32">
            <v>8.1419624217118999E-2</v>
          </cell>
          <cell r="E32">
            <v>5.3156083592886566E-2</v>
          </cell>
        </row>
        <row r="33">
          <cell r="B33" t="str">
            <v>Strade extraurbane</v>
          </cell>
          <cell r="C33">
            <v>0.22117871815246243</v>
          </cell>
          <cell r="D33">
            <v>0.47557411273486427</v>
          </cell>
          <cell r="E33">
            <v>0.2464771928061891</v>
          </cell>
        </row>
        <row r="35">
          <cell r="B35" t="str">
            <v>Strade urbane</v>
          </cell>
          <cell r="C35">
            <v>0.66303854875283452</v>
          </cell>
          <cell r="D35">
            <v>0.33898305084745761</v>
          </cell>
          <cell r="E35">
            <v>0.6320388349514563</v>
          </cell>
        </row>
        <row r="36">
          <cell r="B36" t="str">
            <v>Autostrade</v>
          </cell>
          <cell r="C36">
            <v>6.2131519274376421E-2</v>
          </cell>
          <cell r="D36">
            <v>3.3898305084745763E-2</v>
          </cell>
          <cell r="E36">
            <v>7.1521035598705499E-2</v>
          </cell>
        </row>
        <row r="37">
          <cell r="B37" t="str">
            <v>Strade extraurbane</v>
          </cell>
          <cell r="C37">
            <v>0.2748299319727891</v>
          </cell>
          <cell r="D37">
            <v>0.6271186440677966</v>
          </cell>
          <cell r="E37">
            <v>0.29644012944983816</v>
          </cell>
        </row>
        <row r="39">
          <cell r="B39" t="str">
            <v>Strade urbane</v>
          </cell>
          <cell r="C39">
            <v>0.5012165450121655</v>
          </cell>
          <cell r="D39">
            <v>0.29411764705882354</v>
          </cell>
          <cell r="E39">
            <v>0.47018739352640543</v>
          </cell>
        </row>
        <row r="40">
          <cell r="B40" t="str">
            <v>Autostrade</v>
          </cell>
          <cell r="C40">
            <v>8.7591240875912413E-2</v>
          </cell>
          <cell r="D40">
            <v>0</v>
          </cell>
          <cell r="E40">
            <v>9.8807495741056212E-2</v>
          </cell>
        </row>
        <row r="41">
          <cell r="B41" t="str">
            <v>Strade extraurbane</v>
          </cell>
          <cell r="C41">
            <v>0.41119221411192214</v>
          </cell>
          <cell r="D41">
            <v>0.70588235294117652</v>
          </cell>
          <cell r="E41">
            <v>0.43100511073253833</v>
          </cell>
        </row>
        <row r="43">
          <cell r="B43" t="str">
            <v>Strade urbane</v>
          </cell>
          <cell r="C43">
            <v>0.62738301559792031</v>
          </cell>
          <cell r="D43">
            <v>0.35714285714285715</v>
          </cell>
          <cell r="E43">
            <v>0.60951188986232796</v>
          </cell>
        </row>
        <row r="44">
          <cell r="B44" t="str">
            <v>Autostrade</v>
          </cell>
          <cell r="C44">
            <v>6.0658578856152515E-2</v>
          </cell>
          <cell r="D44">
            <v>7.1428571428571425E-2</v>
          </cell>
          <cell r="E44">
            <v>7.1339173967459327E-2</v>
          </cell>
        </row>
        <row r="45">
          <cell r="B45" t="str">
            <v>Strade extraurbane</v>
          </cell>
          <cell r="C45">
            <v>0.31195840554592719</v>
          </cell>
          <cell r="D45">
            <v>0.5714285714285714</v>
          </cell>
          <cell r="E45">
            <v>0.31914893617021278</v>
          </cell>
        </row>
        <row r="47">
          <cell r="B47" t="str">
            <v>Strade urbane</v>
          </cell>
          <cell r="C47">
            <v>0.83484848484848484</v>
          </cell>
          <cell r="D47">
            <v>0.35714285714285715</v>
          </cell>
          <cell r="E47">
            <v>0.81658878504672894</v>
          </cell>
        </row>
        <row r="48">
          <cell r="B48" t="str">
            <v>Autostrade</v>
          </cell>
          <cell r="C48">
            <v>2.1212121212121213E-2</v>
          </cell>
          <cell r="D48">
            <v>7.1428571428571425E-2</v>
          </cell>
          <cell r="E48">
            <v>2.1028037383177569E-2</v>
          </cell>
        </row>
        <row r="49">
          <cell r="B49" t="str">
            <v>Strade extraurbane</v>
          </cell>
          <cell r="C49">
            <v>0.14393939393939395</v>
          </cell>
          <cell r="D49">
            <v>0.5714285714285714</v>
          </cell>
          <cell r="E49">
            <v>0.16238317757009346</v>
          </cell>
        </row>
        <row r="51">
          <cell r="B51" t="str">
            <v>Strade urbane</v>
          </cell>
          <cell r="C51">
            <v>0.61579892280071813</v>
          </cell>
          <cell r="D51">
            <v>0.35714285714285715</v>
          </cell>
          <cell r="E51">
            <v>0.57900943396226412</v>
          </cell>
        </row>
        <row r="52">
          <cell r="B52" t="str">
            <v>Autostrade</v>
          </cell>
          <cell r="C52">
            <v>9.33572710951526E-2</v>
          </cell>
          <cell r="D52">
            <v>0</v>
          </cell>
          <cell r="E52">
            <v>0.10377358490566038</v>
          </cell>
        </row>
        <row r="53">
          <cell r="B53" t="str">
            <v>Strade extraurbane</v>
          </cell>
          <cell r="C53">
            <v>0.29084380610412924</v>
          </cell>
          <cell r="D53">
            <v>0.6428571428571429</v>
          </cell>
          <cell r="E53">
            <v>0.31721698113207547</v>
          </cell>
        </row>
      </sheetData>
      <sheetData sheetId="22" refreshError="1"/>
      <sheetData sheetId="23">
        <row r="13">
          <cell r="J13" t="str">
            <v>Uomini 2011</v>
          </cell>
          <cell r="K13" t="str">
            <v>Donne 2011</v>
          </cell>
          <cell r="M13" t="str">
            <v>Uomini 2020</v>
          </cell>
          <cell r="N13" t="str">
            <v>Donne 2020</v>
          </cell>
        </row>
        <row r="17">
          <cell r="I17" t="str">
            <v>&lt; 17</v>
          </cell>
          <cell r="J17">
            <v>-3.6144578313253009</v>
          </cell>
          <cell r="K17">
            <v>1.2048192771084338</v>
          </cell>
          <cell r="M17">
            <v>-1.6949152542372881</v>
          </cell>
          <cell r="N17">
            <v>1.6949152542372881</v>
          </cell>
        </row>
        <row r="18">
          <cell r="I18" t="str">
            <v>18-29</v>
          </cell>
          <cell r="J18">
            <v>-14.457831325301203</v>
          </cell>
          <cell r="K18">
            <v>8.4337349397590362</v>
          </cell>
          <cell r="M18">
            <v>-8.4745762711864394</v>
          </cell>
          <cell r="N18">
            <v>3.3898305084745761</v>
          </cell>
        </row>
        <row r="19">
          <cell r="I19" t="str">
            <v>30-44</v>
          </cell>
          <cell r="J19">
            <v>-10.843373493975903</v>
          </cell>
          <cell r="K19">
            <v>2.4096385542168677</v>
          </cell>
          <cell r="M19">
            <v>-20.33898305084746</v>
          </cell>
          <cell r="N19">
            <v>6.7796610169491522</v>
          </cell>
        </row>
        <row r="20">
          <cell r="I20" t="str">
            <v>45-54</v>
          </cell>
          <cell r="J20">
            <v>-10.843373493975903</v>
          </cell>
          <cell r="K20">
            <v>0</v>
          </cell>
          <cell r="M20">
            <v>-18.64406779661017</v>
          </cell>
          <cell r="N20">
            <v>0</v>
          </cell>
        </row>
        <row r="21">
          <cell r="I21" t="str">
            <v>55-64</v>
          </cell>
          <cell r="J21">
            <v>-12.048192771084338</v>
          </cell>
          <cell r="K21">
            <v>1.2048192771084338</v>
          </cell>
          <cell r="M21">
            <v>-16.949152542372879</v>
          </cell>
          <cell r="N21">
            <v>1.6949152542372881</v>
          </cell>
        </row>
        <row r="22">
          <cell r="I22" t="str">
            <v>&gt;=65</v>
          </cell>
          <cell r="J22">
            <v>-22.891566265060241</v>
          </cell>
          <cell r="K22">
            <v>10.843373493975903</v>
          </cell>
          <cell r="M22">
            <v>-13.559322033898304</v>
          </cell>
          <cell r="N22">
            <v>5.0847457627118651</v>
          </cell>
        </row>
      </sheetData>
      <sheetData sheetId="24">
        <row r="23">
          <cell r="J23">
            <v>2019</v>
          </cell>
          <cell r="K23">
            <v>2020</v>
          </cell>
        </row>
        <row r="24">
          <cell r="I24" t="str">
            <v>&lt;=17</v>
          </cell>
          <cell r="J24">
            <v>5.1474089230333684</v>
          </cell>
          <cell r="K24">
            <v>10.417453401428753</v>
          </cell>
        </row>
        <row r="25">
          <cell r="I25" t="str">
            <v>18-29</v>
          </cell>
          <cell r="J25">
            <v>57.833740847007263</v>
          </cell>
          <cell r="K25">
            <v>46.069452991059237</v>
          </cell>
        </row>
        <row r="26">
          <cell r="I26" t="str">
            <v>30-44</v>
          </cell>
          <cell r="J26">
            <v>32.820916770257682</v>
          </cell>
          <cell r="K26">
            <v>67.708101909156895</v>
          </cell>
        </row>
        <row r="27">
          <cell r="I27" t="str">
            <v>45-54</v>
          </cell>
          <cell r="J27">
            <v>62.88456329089432</v>
          </cell>
          <cell r="K27">
            <v>53.922361603356912</v>
          </cell>
        </row>
        <row r="28">
          <cell r="I28" t="str">
            <v>55-64</v>
          </cell>
          <cell r="J28">
            <v>48.746404952634741</v>
          </cell>
          <cell r="K28">
            <v>58.591201199521684</v>
          </cell>
        </row>
        <row r="29">
          <cell r="I29" t="str">
            <v>&gt;=65</v>
          </cell>
          <cell r="J29">
            <v>112.07244362756086</v>
          </cell>
          <cell r="K29">
            <v>34.865348439537939</v>
          </cell>
        </row>
      </sheetData>
      <sheetData sheetId="25">
        <row r="21">
          <cell r="L21" t="str">
            <v>Incidenti a veicolo isolato</v>
          </cell>
          <cell r="M21" t="str">
            <v>Incidenti tra veicoli</v>
          </cell>
          <cell r="N21" t="str">
            <v>Incidenti tra veicolo e pedone</v>
          </cell>
        </row>
        <row r="22">
          <cell r="I22" t="str">
            <v>L'Aquila</v>
          </cell>
          <cell r="J22">
            <v>2001</v>
          </cell>
          <cell r="L22">
            <v>246</v>
          </cell>
          <cell r="M22">
            <v>709</v>
          </cell>
          <cell r="N22">
            <v>56</v>
          </cell>
        </row>
        <row r="23">
          <cell r="J23">
            <v>2011</v>
          </cell>
          <cell r="L23">
            <v>195</v>
          </cell>
          <cell r="M23">
            <v>550</v>
          </cell>
          <cell r="N23">
            <v>67</v>
          </cell>
        </row>
        <row r="24">
          <cell r="J24">
            <v>2018</v>
          </cell>
          <cell r="L24">
            <v>157</v>
          </cell>
          <cell r="M24">
            <v>395</v>
          </cell>
          <cell r="N24">
            <v>46</v>
          </cell>
        </row>
        <row r="25">
          <cell r="J25">
            <v>2019</v>
          </cell>
          <cell r="L25">
            <v>137</v>
          </cell>
          <cell r="M25">
            <v>401</v>
          </cell>
          <cell r="N25">
            <v>91</v>
          </cell>
        </row>
        <row r="26">
          <cell r="J26">
            <v>2020</v>
          </cell>
          <cell r="L26">
            <v>131</v>
          </cell>
          <cell r="M26">
            <v>239</v>
          </cell>
          <cell r="N26">
            <v>41</v>
          </cell>
        </row>
        <row r="28">
          <cell r="I28" t="str">
            <v>Teramo</v>
          </cell>
          <cell r="J28">
            <v>2001</v>
          </cell>
          <cell r="L28">
            <v>200</v>
          </cell>
          <cell r="M28">
            <v>1091</v>
          </cell>
          <cell r="N28">
            <v>61</v>
          </cell>
        </row>
        <row r="29">
          <cell r="J29">
            <v>2011</v>
          </cell>
          <cell r="L29">
            <v>145</v>
          </cell>
          <cell r="M29">
            <v>800</v>
          </cell>
          <cell r="N29">
            <v>59</v>
          </cell>
        </row>
        <row r="30">
          <cell r="J30">
            <v>2018</v>
          </cell>
          <cell r="L30">
            <v>119</v>
          </cell>
          <cell r="M30">
            <v>661</v>
          </cell>
          <cell r="N30">
            <v>68</v>
          </cell>
        </row>
        <row r="31">
          <cell r="J31">
            <v>2019</v>
          </cell>
          <cell r="L31">
            <v>163</v>
          </cell>
          <cell r="M31">
            <v>634</v>
          </cell>
          <cell r="N31">
            <v>57</v>
          </cell>
        </row>
        <row r="32">
          <cell r="J32">
            <v>2020</v>
          </cell>
          <cell r="L32">
            <v>128</v>
          </cell>
          <cell r="M32">
            <v>403</v>
          </cell>
          <cell r="N32">
            <v>46</v>
          </cell>
        </row>
        <row r="34">
          <cell r="I34" t="str">
            <v>Pescara</v>
          </cell>
          <cell r="J34">
            <v>2001</v>
          </cell>
          <cell r="L34">
            <v>196</v>
          </cell>
          <cell r="M34">
            <v>1482</v>
          </cell>
          <cell r="N34">
            <v>107</v>
          </cell>
        </row>
        <row r="35">
          <cell r="J35">
            <v>2011</v>
          </cell>
          <cell r="L35">
            <v>115</v>
          </cell>
          <cell r="M35">
            <v>946</v>
          </cell>
          <cell r="N35">
            <v>106</v>
          </cell>
        </row>
        <row r="36">
          <cell r="J36">
            <v>2018</v>
          </cell>
          <cell r="L36">
            <v>117</v>
          </cell>
          <cell r="M36">
            <v>674</v>
          </cell>
          <cell r="N36">
            <v>94</v>
          </cell>
        </row>
        <row r="37">
          <cell r="J37">
            <v>2019</v>
          </cell>
          <cell r="L37">
            <v>111</v>
          </cell>
          <cell r="M37">
            <v>629</v>
          </cell>
          <cell r="N37">
            <v>106</v>
          </cell>
        </row>
        <row r="38">
          <cell r="J38">
            <v>2020</v>
          </cell>
          <cell r="L38">
            <v>86</v>
          </cell>
          <cell r="M38">
            <v>484</v>
          </cell>
          <cell r="N38">
            <v>90</v>
          </cell>
        </row>
        <row r="40">
          <cell r="I40" t="str">
            <v>Chieti</v>
          </cell>
          <cell r="J40">
            <v>2001</v>
          </cell>
          <cell r="L40">
            <v>240</v>
          </cell>
          <cell r="M40">
            <v>1095</v>
          </cell>
          <cell r="N40">
            <v>91</v>
          </cell>
        </row>
        <row r="41">
          <cell r="J41">
            <v>2011</v>
          </cell>
          <cell r="L41">
            <v>176</v>
          </cell>
          <cell r="M41">
            <v>818</v>
          </cell>
          <cell r="N41">
            <v>81</v>
          </cell>
        </row>
        <row r="42">
          <cell r="J42">
            <v>2018</v>
          </cell>
          <cell r="L42">
            <v>163</v>
          </cell>
          <cell r="M42">
            <v>575</v>
          </cell>
          <cell r="N42">
            <v>76</v>
          </cell>
        </row>
        <row r="43">
          <cell r="J43">
            <v>2019</v>
          </cell>
          <cell r="L43">
            <v>158</v>
          </cell>
          <cell r="M43">
            <v>598</v>
          </cell>
          <cell r="N43">
            <v>75</v>
          </cell>
        </row>
        <row r="44">
          <cell r="J44">
            <v>2020</v>
          </cell>
          <cell r="L44">
            <v>120</v>
          </cell>
          <cell r="M44">
            <v>386</v>
          </cell>
          <cell r="N44">
            <v>51</v>
          </cell>
        </row>
      </sheetData>
      <sheetData sheetId="26" refreshError="1"/>
      <sheetData sheetId="27" refreshError="1"/>
      <sheetData sheetId="28">
        <row r="28">
          <cell r="C28" t="str">
            <v>2001</v>
          </cell>
          <cell r="D28" t="str">
            <v>2002</v>
          </cell>
          <cell r="E28" t="str">
            <v>2003</v>
          </cell>
          <cell r="F28" t="str">
            <v>2004</v>
          </cell>
          <cell r="G28" t="str">
            <v>2005</v>
          </cell>
          <cell r="H28" t="str">
            <v>2006</v>
          </cell>
          <cell r="I28" t="str">
            <v>2007</v>
          </cell>
          <cell r="J28" t="str">
            <v>2008</v>
          </cell>
          <cell r="K28" t="str">
            <v>2009</v>
          </cell>
          <cell r="L28" t="str">
            <v>2010</v>
          </cell>
          <cell r="M28" t="str">
            <v>2011</v>
          </cell>
          <cell r="N28" t="str">
            <v>2012</v>
          </cell>
          <cell r="O28" t="str">
            <v>2013</v>
          </cell>
          <cell r="P28" t="str">
            <v>2014</v>
          </cell>
          <cell r="Q28" t="str">
            <v>2015</v>
          </cell>
          <cell r="R28" t="str">
            <v>2016</v>
          </cell>
          <cell r="S28" t="str">
            <v>2017</v>
          </cell>
          <cell r="T28" t="str">
            <v>2018</v>
          </cell>
          <cell r="U28" t="str">
            <v>2019</v>
          </cell>
          <cell r="V28" t="str">
            <v>2020</v>
          </cell>
        </row>
        <row r="29">
          <cell r="B29" t="str">
            <v>Conducente</v>
          </cell>
          <cell r="C29">
            <v>113</v>
          </cell>
          <cell r="D29">
            <v>110</v>
          </cell>
          <cell r="E29">
            <v>100</v>
          </cell>
          <cell r="F29">
            <v>99</v>
          </cell>
          <cell r="G29">
            <v>80</v>
          </cell>
          <cell r="H29">
            <v>110</v>
          </cell>
          <cell r="I29">
            <v>80</v>
          </cell>
          <cell r="J29">
            <v>64</v>
          </cell>
          <cell r="K29">
            <v>67</v>
          </cell>
          <cell r="L29">
            <v>53</v>
          </cell>
          <cell r="M29">
            <v>59</v>
          </cell>
          <cell r="N29">
            <v>63</v>
          </cell>
          <cell r="O29">
            <v>42</v>
          </cell>
          <cell r="P29">
            <v>58</v>
          </cell>
          <cell r="Q29">
            <v>53</v>
          </cell>
          <cell r="R29">
            <v>56</v>
          </cell>
          <cell r="S29">
            <v>45</v>
          </cell>
          <cell r="T29">
            <v>52</v>
          </cell>
          <cell r="U29">
            <v>50</v>
          </cell>
          <cell r="V29">
            <v>47</v>
          </cell>
        </row>
        <row r="30">
          <cell r="B30" t="str">
            <v>Passeggero</v>
          </cell>
          <cell r="C30">
            <v>39</v>
          </cell>
          <cell r="D30">
            <v>46</v>
          </cell>
          <cell r="E30">
            <v>37</v>
          </cell>
          <cell r="F30">
            <v>31</v>
          </cell>
          <cell r="G30">
            <v>36</v>
          </cell>
          <cell r="H30">
            <v>36</v>
          </cell>
          <cell r="I30">
            <v>24</v>
          </cell>
          <cell r="J30">
            <v>18</v>
          </cell>
          <cell r="K30">
            <v>10</v>
          </cell>
          <cell r="L30">
            <v>16</v>
          </cell>
          <cell r="M30">
            <v>12</v>
          </cell>
          <cell r="N30">
            <v>16</v>
          </cell>
          <cell r="O30">
            <v>11</v>
          </cell>
          <cell r="P30">
            <v>14</v>
          </cell>
          <cell r="Q30">
            <v>18</v>
          </cell>
          <cell r="R30">
            <v>8</v>
          </cell>
          <cell r="S30">
            <v>13</v>
          </cell>
          <cell r="T30">
            <v>15</v>
          </cell>
          <cell r="U30">
            <v>12</v>
          </cell>
          <cell r="V30">
            <v>5</v>
          </cell>
        </row>
        <row r="31">
          <cell r="B31" t="str">
            <v>Pedone</v>
          </cell>
          <cell r="C31">
            <v>16</v>
          </cell>
          <cell r="D31">
            <v>29</v>
          </cell>
          <cell r="E31">
            <v>17</v>
          </cell>
          <cell r="F31">
            <v>11</v>
          </cell>
          <cell r="G31">
            <v>18</v>
          </cell>
          <cell r="H31">
            <v>19</v>
          </cell>
          <cell r="I31">
            <v>15</v>
          </cell>
          <cell r="J31">
            <v>14</v>
          </cell>
          <cell r="K31">
            <v>16</v>
          </cell>
          <cell r="L31">
            <v>10</v>
          </cell>
          <cell r="M31">
            <v>12</v>
          </cell>
          <cell r="N31">
            <v>13</v>
          </cell>
          <cell r="O31">
            <v>17</v>
          </cell>
          <cell r="P31">
            <v>5</v>
          </cell>
          <cell r="Q31">
            <v>13</v>
          </cell>
          <cell r="R31">
            <v>12</v>
          </cell>
          <cell r="S31">
            <v>11</v>
          </cell>
          <cell r="T31">
            <v>9</v>
          </cell>
          <cell r="U31">
            <v>16</v>
          </cell>
          <cell r="V31">
            <v>7</v>
          </cell>
        </row>
      </sheetData>
      <sheetData sheetId="29">
        <row r="26">
          <cell r="C26" t="str">
            <v>2001</v>
          </cell>
          <cell r="D26" t="str">
            <v>2002</v>
          </cell>
          <cell r="E26" t="str">
            <v>2003</v>
          </cell>
          <cell r="F26" t="str">
            <v>2004</v>
          </cell>
          <cell r="G26" t="str">
            <v>2005</v>
          </cell>
          <cell r="H26" t="str">
            <v>2006</v>
          </cell>
          <cell r="I26" t="str">
            <v>2007</v>
          </cell>
          <cell r="J26" t="str">
            <v>2008</v>
          </cell>
          <cell r="K26" t="str">
            <v>2009</v>
          </cell>
          <cell r="L26" t="str">
            <v>2010</v>
          </cell>
          <cell r="M26" t="str">
            <v>2011</v>
          </cell>
          <cell r="N26" t="str">
            <v>2012</v>
          </cell>
          <cell r="O26" t="str">
            <v>2013</v>
          </cell>
          <cell r="P26" t="str">
            <v>2014</v>
          </cell>
          <cell r="Q26" t="str">
            <v>2015</v>
          </cell>
          <cell r="R26" t="str">
            <v>2016</v>
          </cell>
          <cell r="S26" t="str">
            <v>2017</v>
          </cell>
          <cell r="T26" t="str">
            <v>2018</v>
          </cell>
          <cell r="U26" t="str">
            <v>2019</v>
          </cell>
          <cell r="V26" t="str">
            <v>2020</v>
          </cell>
        </row>
        <row r="27">
          <cell r="B27" t="str">
            <v>Conducente</v>
          </cell>
          <cell r="C27">
            <v>5533</v>
          </cell>
          <cell r="D27">
            <v>5703</v>
          </cell>
          <cell r="E27">
            <v>5475</v>
          </cell>
          <cell r="F27">
            <v>5112</v>
          </cell>
          <cell r="G27">
            <v>4922</v>
          </cell>
          <cell r="H27">
            <v>4790</v>
          </cell>
          <cell r="I27">
            <v>4407</v>
          </cell>
          <cell r="J27">
            <v>4158</v>
          </cell>
          <cell r="K27">
            <v>4028</v>
          </cell>
          <cell r="L27">
            <v>4338</v>
          </cell>
          <cell r="M27">
            <v>4221</v>
          </cell>
          <cell r="N27">
            <v>3798</v>
          </cell>
          <cell r="O27">
            <v>3727</v>
          </cell>
          <cell r="P27">
            <v>3529</v>
          </cell>
          <cell r="Q27">
            <v>3268</v>
          </cell>
          <cell r="R27">
            <v>3020</v>
          </cell>
          <cell r="S27">
            <v>2965</v>
          </cell>
          <cell r="T27">
            <v>3215</v>
          </cell>
          <cell r="U27">
            <v>3132</v>
          </cell>
          <cell r="V27">
            <v>2143</v>
          </cell>
        </row>
        <row r="28">
          <cell r="B28" t="str">
            <v>Passeggero</v>
          </cell>
          <cell r="C28">
            <v>2463</v>
          </cell>
          <cell r="D28">
            <v>2495</v>
          </cell>
          <cell r="E28">
            <v>2269</v>
          </cell>
          <cell r="F28">
            <v>2088</v>
          </cell>
          <cell r="G28">
            <v>1965</v>
          </cell>
          <cell r="H28">
            <v>1856</v>
          </cell>
          <cell r="I28">
            <v>1631</v>
          </cell>
          <cell r="J28">
            <v>1584</v>
          </cell>
          <cell r="K28">
            <v>1672</v>
          </cell>
          <cell r="L28">
            <v>1734</v>
          </cell>
          <cell r="M28">
            <v>1640</v>
          </cell>
          <cell r="N28">
            <v>1377</v>
          </cell>
          <cell r="O28">
            <v>1397</v>
          </cell>
          <cell r="P28">
            <v>1331</v>
          </cell>
          <cell r="Q28">
            <v>1235</v>
          </cell>
          <cell r="R28">
            <v>1249</v>
          </cell>
          <cell r="S28">
            <v>1121</v>
          </cell>
          <cell r="T28">
            <v>1153</v>
          </cell>
          <cell r="U28">
            <v>1157</v>
          </cell>
          <cell r="V28">
            <v>705</v>
          </cell>
        </row>
        <row r="29">
          <cell r="B29" t="str">
            <v>Pedone</v>
          </cell>
          <cell r="C29">
            <v>346</v>
          </cell>
          <cell r="D29">
            <v>298</v>
          </cell>
          <cell r="E29">
            <v>322</v>
          </cell>
          <cell r="F29">
            <v>344</v>
          </cell>
          <cell r="G29">
            <v>338</v>
          </cell>
          <cell r="H29">
            <v>406</v>
          </cell>
          <cell r="I29">
            <v>344</v>
          </cell>
          <cell r="J29">
            <v>301</v>
          </cell>
          <cell r="K29">
            <v>289</v>
          </cell>
          <cell r="L29">
            <v>305</v>
          </cell>
          <cell r="M29">
            <v>360</v>
          </cell>
          <cell r="N29">
            <v>349</v>
          </cell>
          <cell r="O29">
            <v>340</v>
          </cell>
          <cell r="P29">
            <v>335</v>
          </cell>
          <cell r="Q29">
            <v>324</v>
          </cell>
          <cell r="R29">
            <v>315</v>
          </cell>
          <cell r="S29">
            <v>309</v>
          </cell>
          <cell r="T29">
            <v>315</v>
          </cell>
          <cell r="U29">
            <v>359</v>
          </cell>
          <cell r="V29">
            <v>242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1"/>
      <sheetName val="Graf 4.1"/>
      <sheetName val="Graf 4.2"/>
      <sheetName val="Graf 4.3"/>
      <sheetName val="Graf 4.4"/>
    </sheetNames>
    <sheetDataSet>
      <sheetData sheetId="0" refreshError="1"/>
      <sheetData sheetId="1">
        <row r="2">
          <cell r="L2">
            <v>2001</v>
          </cell>
          <cell r="M2">
            <v>2020</v>
          </cell>
        </row>
        <row r="3">
          <cell r="K3" t="str">
            <v>Valle d'Aosta</v>
          </cell>
          <cell r="L3">
            <v>970.33170511005176</v>
          </cell>
          <cell r="M3">
            <v>1786.7901264415057</v>
          </cell>
        </row>
        <row r="4">
          <cell r="K4" t="str">
            <v>Trentino-A. Adige</v>
          </cell>
          <cell r="L4">
            <v>538.2330497786869</v>
          </cell>
          <cell r="M4">
            <v>1079.7453851995863</v>
          </cell>
        </row>
        <row r="5">
          <cell r="K5" t="str">
            <v>Umbria</v>
          </cell>
          <cell r="L5">
            <v>651.10082991971956</v>
          </cell>
          <cell r="M5">
            <v>747.29274413832309</v>
          </cell>
        </row>
        <row r="6">
          <cell r="K6" t="str">
            <v>L'Aquila</v>
          </cell>
          <cell r="L6">
            <v>572.60972524958959</v>
          </cell>
          <cell r="M6">
            <v>744.42163466994032</v>
          </cell>
        </row>
        <row r="7">
          <cell r="K7" t="str">
            <v>Molise</v>
          </cell>
          <cell r="L7">
            <v>512.11177505052433</v>
          </cell>
          <cell r="M7">
            <v>731.91434415924221</v>
          </cell>
        </row>
        <row r="8">
          <cell r="K8" t="str">
            <v>Teramo</v>
          </cell>
          <cell r="L8">
            <v>597.48261290300115</v>
          </cell>
          <cell r="M8">
            <v>716.87523247781496</v>
          </cell>
        </row>
        <row r="9">
          <cell r="K9" t="str">
            <v>Calabria</v>
          </cell>
          <cell r="L9">
            <v>502.90805815219909</v>
          </cell>
          <cell r="M9">
            <v>708.95049502821939</v>
          </cell>
        </row>
        <row r="10">
          <cell r="K10" t="str">
            <v>Chieti</v>
          </cell>
          <cell r="L10">
            <v>559.18769333930538</v>
          </cell>
          <cell r="M10">
            <v>704.92117852431272</v>
          </cell>
        </row>
        <row r="11">
          <cell r="K11" t="str">
            <v>Toscana</v>
          </cell>
          <cell r="L11">
            <v>619.02782823595396</v>
          </cell>
          <cell r="M11">
            <v>703.38639511598717</v>
          </cell>
        </row>
        <row r="12">
          <cell r="K12" t="str">
            <v>Abruzzo</v>
          </cell>
          <cell r="L12">
            <v>574.59443054665201</v>
          </cell>
          <cell r="M12">
            <v>701.47274186346419</v>
          </cell>
        </row>
        <row r="13">
          <cell r="K13" t="str">
            <v>Sicilia</v>
          </cell>
          <cell r="L13">
            <v>548.97303513805787</v>
          </cell>
          <cell r="M13">
            <v>701.27841893537152</v>
          </cell>
        </row>
        <row r="14">
          <cell r="K14" t="str">
            <v>Basilicata</v>
          </cell>
          <cell r="L14">
            <v>489.15044019553829</v>
          </cell>
          <cell r="M14">
            <v>699.1488268853301</v>
          </cell>
        </row>
        <row r="15">
          <cell r="K15" t="str">
            <v>Marche</v>
          </cell>
          <cell r="L15">
            <v>617.4330175457186</v>
          </cell>
          <cell r="M15">
            <v>694.77705781999634</v>
          </cell>
        </row>
        <row r="16">
          <cell r="K16" t="str">
            <v>Piemonte</v>
          </cell>
          <cell r="L16">
            <v>634.10563402016578</v>
          </cell>
          <cell r="M16">
            <v>682.04082157782148</v>
          </cell>
        </row>
        <row r="17">
          <cell r="K17" t="str">
            <v>Sardegna</v>
          </cell>
          <cell r="L17">
            <v>527.13957821667611</v>
          </cell>
          <cell r="M17">
            <v>679.45918477727662</v>
          </cell>
        </row>
        <row r="18">
          <cell r="K18" t="str">
            <v>Friuli-V.Giulia</v>
          </cell>
          <cell r="L18">
            <v>599.7539370494585</v>
          </cell>
          <cell r="M18">
            <v>672.83834508243785</v>
          </cell>
        </row>
        <row r="19">
          <cell r="K19" t="str">
            <v>Italia</v>
          </cell>
          <cell r="L19">
            <v>583.26869782178744</v>
          </cell>
          <cell r="M19">
            <v>670.49988492680984</v>
          </cell>
        </row>
        <row r="20">
          <cell r="K20" t="str">
            <v>Lazio</v>
          </cell>
          <cell r="L20">
            <v>676.1047517226433</v>
          </cell>
          <cell r="M20">
            <v>666.53089950629965</v>
          </cell>
        </row>
        <row r="21">
          <cell r="K21" t="str">
            <v>Emilia-Romagna</v>
          </cell>
          <cell r="L21">
            <v>618.88338138519271</v>
          </cell>
          <cell r="M21">
            <v>660.24996525068957</v>
          </cell>
        </row>
        <row r="22">
          <cell r="K22" t="str">
            <v>Veneto</v>
          </cell>
          <cell r="L22">
            <v>584.7836877302932</v>
          </cell>
          <cell r="M22">
            <v>656.71696958620726</v>
          </cell>
        </row>
        <row r="23">
          <cell r="K23" t="str">
            <v>Pescara</v>
          </cell>
          <cell r="L23">
            <v>574.24469970640371</v>
          </cell>
          <cell r="M23">
            <v>642.78295665249993</v>
          </cell>
        </row>
        <row r="24">
          <cell r="K24" t="str">
            <v>Campania</v>
          </cell>
          <cell r="L24">
            <v>537.69714026534814</v>
          </cell>
          <cell r="M24">
            <v>635.26935099017464</v>
          </cell>
        </row>
        <row r="25">
          <cell r="K25" t="str">
            <v>Lombardia</v>
          </cell>
          <cell r="L25">
            <v>595.35732441317543</v>
          </cell>
          <cell r="M25">
            <v>624.34556783442736</v>
          </cell>
        </row>
        <row r="26">
          <cell r="K26" t="str">
            <v>Puglia</v>
          </cell>
          <cell r="L26">
            <v>490.97864191950839</v>
          </cell>
          <cell r="M26">
            <v>616.27946881584796</v>
          </cell>
        </row>
        <row r="27">
          <cell r="K27" t="str">
            <v>Liguria</v>
          </cell>
          <cell r="L27">
            <v>525.51269694550922</v>
          </cell>
          <cell r="M27">
            <v>556.784184340416</v>
          </cell>
        </row>
      </sheetData>
      <sheetData sheetId="2">
        <row r="9">
          <cell r="B9" t="str">
            <v>quadricicli</v>
          </cell>
          <cell r="W9">
            <v>389</v>
          </cell>
        </row>
        <row r="10">
          <cell r="B10" t="str">
            <v>autovetture</v>
          </cell>
          <cell r="W10">
            <v>140109</v>
          </cell>
        </row>
        <row r="11">
          <cell r="B11" t="str">
            <v>autobus e filobus</v>
          </cell>
          <cell r="W11">
            <v>1440</v>
          </cell>
        </row>
        <row r="12">
          <cell r="B12" t="str">
            <v>tram</v>
          </cell>
          <cell r="W12">
            <v>97</v>
          </cell>
        </row>
        <row r="13">
          <cell r="B13" t="str">
            <v>autocarri e motrici</v>
          </cell>
          <cell r="W13">
            <v>14821</v>
          </cell>
        </row>
        <row r="14">
          <cell r="B14" t="str">
            <v>velocipede</v>
          </cell>
          <cell r="W14">
            <v>14558</v>
          </cell>
        </row>
        <row r="15">
          <cell r="B15" t="str">
            <v>ciclomotori</v>
          </cell>
          <cell r="W15">
            <v>6455</v>
          </cell>
        </row>
        <row r="16">
          <cell r="B16" t="str">
            <v>motocicli</v>
          </cell>
          <cell r="W16">
            <v>30383</v>
          </cell>
        </row>
        <row r="17">
          <cell r="B17" t="str">
            <v>motocarri</v>
          </cell>
          <cell r="W17">
            <v>192</v>
          </cell>
        </row>
        <row r="18">
          <cell r="B18" t="str">
            <v>altri veicoli</v>
          </cell>
          <cell r="W18">
            <v>4752</v>
          </cell>
        </row>
        <row r="20">
          <cell r="B20" t="str">
            <v>quadricicli</v>
          </cell>
          <cell r="W20">
            <v>7</v>
          </cell>
        </row>
        <row r="21">
          <cell r="B21" t="str">
            <v>autovetture</v>
          </cell>
          <cell r="W21">
            <v>2769</v>
          </cell>
        </row>
        <row r="22">
          <cell r="B22" t="str">
            <v>autobus e filobus</v>
          </cell>
          <cell r="W22">
            <v>22</v>
          </cell>
        </row>
        <row r="23">
          <cell r="B23" t="str">
            <v>tram</v>
          </cell>
          <cell r="W23">
            <v>1</v>
          </cell>
        </row>
        <row r="24">
          <cell r="B24" t="str">
            <v>autocarri e motrici</v>
          </cell>
          <cell r="W24">
            <v>276</v>
          </cell>
        </row>
        <row r="25">
          <cell r="B25" t="str">
            <v>velocipede</v>
          </cell>
          <cell r="W25">
            <v>224</v>
          </cell>
        </row>
        <row r="26">
          <cell r="B26" t="str">
            <v>ciclomotori</v>
          </cell>
          <cell r="W26">
            <v>153</v>
          </cell>
        </row>
        <row r="27">
          <cell r="B27" t="str">
            <v>motocicli</v>
          </cell>
          <cell r="W27">
            <v>406</v>
          </cell>
        </row>
        <row r="28">
          <cell r="B28" t="str">
            <v>motocarri</v>
          </cell>
          <cell r="W28">
            <v>1</v>
          </cell>
        </row>
        <row r="29">
          <cell r="B29" t="str">
            <v>altri veicoli</v>
          </cell>
          <cell r="W29">
            <v>56</v>
          </cell>
        </row>
      </sheetData>
      <sheetData sheetId="3">
        <row r="4">
          <cell r="P4" t="str">
            <v>Liguria</v>
          </cell>
          <cell r="Q4">
            <v>701.68328452563571</v>
          </cell>
        </row>
        <row r="5">
          <cell r="P5" t="str">
            <v>Emilia-Romagna</v>
          </cell>
          <cell r="Q5">
            <v>534.42180173891927</v>
          </cell>
        </row>
        <row r="6">
          <cell r="P6" t="str">
            <v>Toscana</v>
          </cell>
          <cell r="Q6">
            <v>515.95426092879597</v>
          </cell>
        </row>
        <row r="7">
          <cell r="P7" t="str">
            <v>Lazio</v>
          </cell>
          <cell r="Q7">
            <v>495.92499028606773</v>
          </cell>
        </row>
        <row r="8">
          <cell r="P8" t="str">
            <v>Marche</v>
          </cell>
          <cell r="Q8">
            <v>469.00133586613367</v>
          </cell>
        </row>
        <row r="9">
          <cell r="P9" t="str">
            <v>Puglia</v>
          </cell>
          <cell r="Q9">
            <v>443.19367065655172</v>
          </cell>
        </row>
        <row r="10">
          <cell r="P10" t="str">
            <v>Pescara</v>
          </cell>
          <cell r="Q10">
            <v>442.0060159887035</v>
          </cell>
        </row>
        <row r="11">
          <cell r="P11" t="str">
            <v>Lombardia</v>
          </cell>
          <cell r="Q11">
            <v>437.79118970853938</v>
          </cell>
        </row>
        <row r="12">
          <cell r="P12" t="str">
            <v>Veneto</v>
          </cell>
          <cell r="Q12">
            <v>428.97634063433776</v>
          </cell>
        </row>
        <row r="13">
          <cell r="P13" t="str">
            <v>Italia</v>
          </cell>
          <cell r="Q13">
            <v>404.16043582203326</v>
          </cell>
        </row>
        <row r="14">
          <cell r="P14" t="str">
            <v>Friuli-Venezia G.</v>
          </cell>
          <cell r="Q14">
            <v>382.49091374073873</v>
          </cell>
        </row>
        <row r="15">
          <cell r="P15" t="str">
            <v>Teramo</v>
          </cell>
          <cell r="Q15">
            <v>362.53417330322122</v>
          </cell>
        </row>
        <row r="16">
          <cell r="P16" t="str">
            <v>Umbria</v>
          </cell>
          <cell r="Q16">
            <v>356.87242253883841</v>
          </cell>
        </row>
        <row r="17">
          <cell r="P17" t="str">
            <v>Piemonte</v>
          </cell>
          <cell r="Q17">
            <v>336.49077789606821</v>
          </cell>
        </row>
        <row r="18">
          <cell r="P18" t="str">
            <v>Abruzzo</v>
          </cell>
          <cell r="Q18">
            <v>326.47717370003295</v>
          </cell>
        </row>
        <row r="19">
          <cell r="P19" t="str">
            <v>Sicilia</v>
          </cell>
          <cell r="Q19">
            <v>317.24385367246992</v>
          </cell>
        </row>
        <row r="20">
          <cell r="P20" t="str">
            <v>Sardegna</v>
          </cell>
          <cell r="Q20">
            <v>302.98174309870979</v>
          </cell>
        </row>
        <row r="21">
          <cell r="P21" t="str">
            <v>Chieti</v>
          </cell>
          <cell r="Q21">
            <v>278.4387462491195</v>
          </cell>
        </row>
        <row r="22">
          <cell r="P22" t="str">
            <v>Campania</v>
          </cell>
          <cell r="Q22">
            <v>271.09050497843583</v>
          </cell>
        </row>
        <row r="23">
          <cell r="P23" t="str">
            <v>Trentino-A. Adige</v>
          </cell>
          <cell r="Q23">
            <v>246.76707885317759</v>
          </cell>
        </row>
        <row r="24">
          <cell r="P24" t="str">
            <v>L'Aquila</v>
          </cell>
          <cell r="Q24">
            <v>239.48766745426749</v>
          </cell>
        </row>
        <row r="25">
          <cell r="P25" t="str">
            <v>Basilicata</v>
          </cell>
          <cell r="Q25">
            <v>227.52389000845088</v>
          </cell>
        </row>
        <row r="26">
          <cell r="P26" t="str">
            <v>Calabria</v>
          </cell>
          <cell r="Q26">
            <v>221.81128569683153</v>
          </cell>
        </row>
        <row r="27">
          <cell r="P27" t="str">
            <v>Molise</v>
          </cell>
          <cell r="Q27">
            <v>210.79616350982411</v>
          </cell>
        </row>
        <row r="28">
          <cell r="P28" t="str">
            <v>Valle d'Aosta</v>
          </cell>
          <cell r="Q28">
            <v>111.04832244753131</v>
          </cell>
        </row>
      </sheetData>
      <sheetData sheetId="4">
        <row r="4">
          <cell r="S4" t="str">
            <v>Liguria</v>
          </cell>
          <cell r="T4">
            <v>538.9060101560782</v>
          </cell>
        </row>
        <row r="5">
          <cell r="S5" t="str">
            <v>Emilia-Romagna</v>
          </cell>
          <cell r="T5">
            <v>459.2668795656395</v>
          </cell>
        </row>
        <row r="6">
          <cell r="S6" t="str">
            <v>Toscana</v>
          </cell>
          <cell r="T6">
            <v>442.56644315296302</v>
          </cell>
        </row>
        <row r="7">
          <cell r="S7" t="str">
            <v>Lazio</v>
          </cell>
          <cell r="T7">
            <v>439.4804906384187</v>
          </cell>
        </row>
        <row r="8">
          <cell r="S8" t="str">
            <v>Marche</v>
          </cell>
          <cell r="T8">
            <v>434.10984329599341</v>
          </cell>
        </row>
        <row r="9">
          <cell r="S9" t="str">
            <v>Puglia</v>
          </cell>
          <cell r="T9">
            <v>426.29673232152362</v>
          </cell>
        </row>
        <row r="10">
          <cell r="S10" t="str">
            <v>Pescara</v>
          </cell>
          <cell r="T10">
            <v>403.49697377269672</v>
          </cell>
        </row>
        <row r="11">
          <cell r="S11" t="str">
            <v>Veneto</v>
          </cell>
          <cell r="T11">
            <v>368.1684225331507</v>
          </cell>
        </row>
        <row r="12">
          <cell r="S12" t="str">
            <v>Lombardia</v>
          </cell>
          <cell r="T12">
            <v>362.33522881928451</v>
          </cell>
        </row>
        <row r="13">
          <cell r="S13" t="str">
            <v>Italia</v>
          </cell>
          <cell r="T13">
            <v>354.30061454690667</v>
          </cell>
        </row>
        <row r="14">
          <cell r="S14" t="str">
            <v>Teramo</v>
          </cell>
          <cell r="T14">
            <v>343.60255860358427</v>
          </cell>
        </row>
        <row r="15">
          <cell r="S15" t="str">
            <v>Umbria</v>
          </cell>
          <cell r="T15">
            <v>341.30275525534847</v>
          </cell>
        </row>
        <row r="16">
          <cell r="S16" t="str">
            <v>Friuli-Venezia G.</v>
          </cell>
          <cell r="T16">
            <v>328.558432834526</v>
          </cell>
        </row>
        <row r="17">
          <cell r="S17" t="str">
            <v>Piemonte</v>
          </cell>
          <cell r="T17">
            <v>311.74034775777716</v>
          </cell>
        </row>
        <row r="18">
          <cell r="S18" t="str">
            <v>Abruzzo</v>
          </cell>
          <cell r="T18">
            <v>310.4656873187829</v>
          </cell>
        </row>
        <row r="19">
          <cell r="S19" t="str">
            <v>Sardegna</v>
          </cell>
          <cell r="T19">
            <v>299.71662815524371</v>
          </cell>
        </row>
        <row r="20">
          <cell r="S20" t="str">
            <v>Sicilia</v>
          </cell>
          <cell r="T20">
            <v>293.39771667296168</v>
          </cell>
        </row>
        <row r="21">
          <cell r="S21" t="str">
            <v>Chieti</v>
          </cell>
          <cell r="T21">
            <v>264.82243560432863</v>
          </cell>
        </row>
        <row r="22">
          <cell r="S22" t="str">
            <v>L'Aquila</v>
          </cell>
          <cell r="T22">
            <v>246.02140899775455</v>
          </cell>
        </row>
        <row r="23">
          <cell r="S23" t="str">
            <v>Campania</v>
          </cell>
          <cell r="T23">
            <v>238.84527625589982</v>
          </cell>
        </row>
        <row r="24">
          <cell r="S24" t="str">
            <v>Basilicata</v>
          </cell>
          <cell r="T24">
            <v>228.86919610684785</v>
          </cell>
        </row>
        <row r="25">
          <cell r="S25" t="str">
            <v>Calabria</v>
          </cell>
          <cell r="T25">
            <v>224.21834566790193</v>
          </cell>
        </row>
        <row r="26">
          <cell r="S26" t="str">
            <v>Molise</v>
          </cell>
          <cell r="T26">
            <v>213.70207416719043</v>
          </cell>
        </row>
        <row r="27">
          <cell r="S27" t="str">
            <v>Trentino-A. Adige</v>
          </cell>
          <cell r="T27">
            <v>186.41815458812837</v>
          </cell>
        </row>
        <row r="28">
          <cell r="S28" t="str">
            <v>Valle d'Aosta</v>
          </cell>
          <cell r="T28">
            <v>120.14735582317302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INDINCIDENT&amp;Coords=%5bTIME%5d.%5b2013%5d&amp;ShowOnWeb=true&amp;Lang=it" TargetMode="External"/><Relationship Id="rId2" Type="http://schemas.openxmlformats.org/officeDocument/2006/relationships/hyperlink" Target="http://dati.istat.it/OECDStat_Metadata/ShowMetadata.ashx?Dataset=DCIS_INDINCIDENT&amp;Coords=%5bTIME%5d.%5b2012%5d&amp;ShowOnWeb=true&amp;Lang=it" TargetMode="External"/><Relationship Id="rId1" Type="http://schemas.openxmlformats.org/officeDocument/2006/relationships/hyperlink" Target="http://dati.istat.it/OECDStat_Metadata/ShowMetadata.ashx?Dataset=DCIS_INDINCIDENT&amp;ShowOnWeb=true&amp;Lang=it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dativ7b.istat.it/index.aspx?DatasetCode=DCIS_INDINCID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INDINCIDENT&amp;Coords=%5bTIME%5d.%5b2013%5d&amp;ShowOnWeb=true&amp;Lang=it" TargetMode="External"/><Relationship Id="rId2" Type="http://schemas.openxmlformats.org/officeDocument/2006/relationships/hyperlink" Target="http://dati.istat.it/OECDStat_Metadata/ShowMetadata.ashx?Dataset=DCIS_INDINCIDENT&amp;Coords=%5bTIME%5d.%5b2012%5d&amp;ShowOnWeb=true&amp;Lang=it" TargetMode="External"/><Relationship Id="rId1" Type="http://schemas.openxmlformats.org/officeDocument/2006/relationships/hyperlink" Target="http://dati.istat.it/OECDStat_Metadata/ShowMetadata.ashx?Dataset=DCIS_INDINCIDENT&amp;ShowOnWeb=true&amp;Lang=it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dativ7b.istat.it/index.aspx?DatasetCode=DCIS_INDINCIDENT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13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18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3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7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12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7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16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20" Type="http://schemas.openxmlformats.org/officeDocument/2006/relationships/drawing" Target="../drawings/drawing11.xml"/><Relationship Id="rId1" Type="http://schemas.openxmlformats.org/officeDocument/2006/relationships/hyperlink" Target="http://dati.istat.it/OECDStat_Metadata/ShowMetadata.ashx?Dataset=DCIS_MORTIFERITISTR1&amp;ShowOnWeb=true&amp;Lang=it" TargetMode="External"/><Relationship Id="rId6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1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5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15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10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19" Type="http://schemas.openxmlformats.org/officeDocument/2006/relationships/printerSettings" Target="../printerSettings/printerSettings13.bin"/><Relationship Id="rId4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9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4" Type="http://schemas.openxmlformats.org/officeDocument/2006/relationships/hyperlink" Target="http://dativ7b.istat.it/index.aspx?DatasetCode=DCIS_MORTIFERITISTR1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13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18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3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21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7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12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7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16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20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" Type="http://schemas.openxmlformats.org/officeDocument/2006/relationships/hyperlink" Target="http://dati.istat.it/OECDStat_Metadata/ShowMetadata.ashx?Dataset=DCIS_MORTIFERITISTR1&amp;ShowOnWeb=true&amp;Lang=it" TargetMode="External"/><Relationship Id="rId6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1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5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15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23" Type="http://schemas.openxmlformats.org/officeDocument/2006/relationships/drawing" Target="../drawings/drawing12.xml"/><Relationship Id="rId10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19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4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9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4" Type="http://schemas.openxmlformats.org/officeDocument/2006/relationships/hyperlink" Target="http://dativ7b.istat.it/index.aspx?DatasetCode=DCIS_MORTIFERITISTR1" TargetMode="External"/><Relationship Id="rId22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3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7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1" Type="http://schemas.openxmlformats.org/officeDocument/2006/relationships/hyperlink" Target="http://dati.istat.it/OECDStat_Metadata/ShowMetadata.ashx?Dataset=DCIS_MORTIFERITISTR1&amp;ShowOnWeb=true&amp;Lang=it" TargetMode="External"/><Relationship Id="rId6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5" Type="http://schemas.openxmlformats.org/officeDocument/2006/relationships/hyperlink" Target="http://dativ7b.istat.it/index.aspx?DatasetCode=DCIS_MORTIFERITISTR1" TargetMode="External"/><Relationship Id="rId4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9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3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7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1" Type="http://schemas.openxmlformats.org/officeDocument/2006/relationships/hyperlink" Target="http://dati.istat.it/OECDStat_Metadata/ShowMetadata.ashx?Dataset=DCIS_MORTIFERITISTR1&amp;ShowOnWeb=true&amp;Lang=it" TargetMode="External"/><Relationship Id="rId6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5" Type="http://schemas.openxmlformats.org/officeDocument/2006/relationships/hyperlink" Target="http://dativ7b.istat.it/index.aspx?DatasetCode=DCIS_MORTIFERITISTR1" TargetMode="External"/><Relationship Id="rId10" Type="http://schemas.openxmlformats.org/officeDocument/2006/relationships/drawing" Target="../drawings/drawing14.xml"/><Relationship Id="rId4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9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INCIDENTISTR1&amp;Coords=%5bTIME%5d.%5b2012%5d&amp;ShowOnWeb=true&amp;Lang=it" TargetMode="External"/><Relationship Id="rId7" Type="http://schemas.openxmlformats.org/officeDocument/2006/relationships/drawing" Target="../drawings/drawing15.xml"/><Relationship Id="rId2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1" Type="http://schemas.openxmlformats.org/officeDocument/2006/relationships/hyperlink" Target="http://dati.istat.it/OECDStat_Metadata/ShowMetadata.ashx?Dataset=DCIS_INCIDENTISTR1&amp;ShowOnWeb=true&amp;Lang=it" TargetMode="External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http://dativ7b.istat.it/index.aspx?DatasetCode=DCIS_INCIDENTISTR1" TargetMode="External"/><Relationship Id="rId4" Type="http://schemas.openxmlformats.org/officeDocument/2006/relationships/hyperlink" Target="http://dati.istat.it/OECDStat_Metadata/ShowMetadata.ashx?Dataset=DCIS_INCIDENTISTR1&amp;Coords=%5bTIME%5d.%5b2013%5d&amp;ShowOnWeb=true&amp;Lang=it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b.istat.it/index.aspx?DatasetCode=DCIS_INCIDENTISTR1" TargetMode="External"/><Relationship Id="rId2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1" Type="http://schemas.openxmlformats.org/officeDocument/2006/relationships/hyperlink" Target="http://dati.istat.it/OECDStat_Metadata/ShowMetadata.ashx?Dataset=DCIS_INCIDENTISTR1&amp;ShowOnWeb=true&amp;Lang=it" TargetMode="External"/><Relationship Id="rId4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b.istat.it/index.aspx?DatasetCode=DCIS_INCIDENTISTR1" TargetMode="External"/><Relationship Id="rId2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1" Type="http://schemas.openxmlformats.org/officeDocument/2006/relationships/hyperlink" Target="http://dati.istat.it/OECDStat_Metadata/ShowMetadata.ashx?Dataset=DCIS_INCIDENTISTR1&amp;ShowOnWeb=true&amp;Lang=it" TargetMode="External"/><Relationship Id="rId4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b.istat.it/index.aspx?DatasetCode=DCIS_INCIDENTISTR1" TargetMode="External"/><Relationship Id="rId2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1" Type="http://schemas.openxmlformats.org/officeDocument/2006/relationships/hyperlink" Target="http://dati.istat.it/OECDStat_Metadata/ShowMetadata.ashx?Dataset=DCIS_INCIDENTISTR1&amp;ShowOnWeb=true&amp;Lang=it" TargetMode="External"/><Relationship Id="rId4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INCIDENTISTR1&amp;Coords=%5bTIME%5d.%5b2012%5d&amp;ShowOnWeb=true&amp;Lang=it" TargetMode="External"/><Relationship Id="rId2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1" Type="http://schemas.openxmlformats.org/officeDocument/2006/relationships/hyperlink" Target="http://dati.istat.it/OECDStat_Metadata/ShowMetadata.ashx?Dataset=DCIS_INCIDENTISTR1&amp;ShowOnWeb=true&amp;Lang=it" TargetMode="External"/><Relationship Id="rId6" Type="http://schemas.openxmlformats.org/officeDocument/2006/relationships/drawing" Target="../drawings/drawing20.xml"/><Relationship Id="rId5" Type="http://schemas.openxmlformats.org/officeDocument/2006/relationships/hyperlink" Target="http://dativ7b.istat.it/index.aspx?DatasetCode=DCIS_INCIDENTISTR1" TargetMode="External"/><Relationship Id="rId4" Type="http://schemas.openxmlformats.org/officeDocument/2006/relationships/hyperlink" Target="http://dati.istat.it/OECDStat_Metadata/ShowMetadata.ashx?Dataset=DCIS_INCIDENTISTR1&amp;Coords=%5bTIME%5d.%5b2013%5d&amp;ShowOnWeb=true&amp;Lang=it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1" Type="http://schemas.openxmlformats.org/officeDocument/2006/relationships/hyperlink" Target="http://dati.istat.it/OECDStat_Metadata/ShowMetadata.ashx?Dataset=DCIS_MORTIFERITISTR1&amp;ShowOnWeb=true&amp;Lang=it" TargetMode="External"/><Relationship Id="rId6" Type="http://schemas.openxmlformats.org/officeDocument/2006/relationships/printerSettings" Target="../printerSettings/printerSettings18.bin"/><Relationship Id="rId5" Type="http://schemas.openxmlformats.org/officeDocument/2006/relationships/hyperlink" Target="http://dativ7b.istat.it/index.aspx?DatasetCode=DCIS_MORTIFERITISTR1" TargetMode="External"/><Relationship Id="rId4" Type="http://schemas.openxmlformats.org/officeDocument/2006/relationships/hyperlink" Target="http://dati.istat.it/OECDStat_Metadata/ShowMetadata.ashx?Dataset=DCIS_MORTIFERITISTR1&amp;Coords=%5bTIME%5d.%5b2018%5d&amp;ShowOnWeb=true&amp;Lang=it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INCIDENTISTR1&amp;Coords=%5bTIME%5d.%5b2013%5d&amp;ShowOnWeb=true&amp;Lang=it" TargetMode="External"/><Relationship Id="rId2" Type="http://schemas.openxmlformats.org/officeDocument/2006/relationships/hyperlink" Target="http://dati.istat.it/OECDStat_Metadata/ShowMetadata.ashx?Dataset=DCIS_INCIDENTISTR1&amp;Coords=%5bTIME%5d.%5b2012%5d&amp;ShowOnWeb=true&amp;Lang=it" TargetMode="External"/><Relationship Id="rId1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5" Type="http://schemas.openxmlformats.org/officeDocument/2006/relationships/drawing" Target="../drawings/drawing21.xml"/><Relationship Id="rId4" Type="http://schemas.openxmlformats.org/officeDocument/2006/relationships/hyperlink" Target="http://dativ7b.istat.it/index.aspx?DatasetCode=DCIS_INCIDENTISTR1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4" Type="http://schemas.openxmlformats.org/officeDocument/2006/relationships/drawing" Target="../drawings/drawing22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4" Type="http://schemas.openxmlformats.org/officeDocument/2006/relationships/drawing" Target="../drawings/drawing23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hyperlink" Target="http://dativ7b.istat.it/index.aspx?DatasetCode=DCIS_INCIDENTISTR1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http://dativ7b.istat.it/index.aspx?DatasetCode=DCIS_MORTIFERITISTR1" TargetMode="External"/><Relationship Id="rId1" Type="http://schemas.openxmlformats.org/officeDocument/2006/relationships/hyperlink" Target="http://dati.istat.it/OECDStat_Metadata/ShowMetadata.ashx?Dataset=DCIS_MORTIFERITISTR1&amp;ShowOnWeb=true&amp;Lang=i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2" Type="http://schemas.openxmlformats.org/officeDocument/2006/relationships/hyperlink" Target="http://dativ7b.istat.it/index.aspx?DatasetCode=DCIS_INCIDENTISTR1" TargetMode="External"/><Relationship Id="rId1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4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MORTIFERITISTR1&amp;Coords=%5bRUOLO%5d.%5bC%5d&amp;ShowOnWeb=true&amp;Lang=it" TargetMode="External"/><Relationship Id="rId2" Type="http://schemas.openxmlformats.org/officeDocument/2006/relationships/hyperlink" Target="http://dati.istat.it/OECDStat_Metadata/ShowMetadata.ashx?Dataset=DCIS_MORTIFERITISTR1&amp;Coords=%5bRUOLO%5d.%5bC%5d&amp;ShowOnWeb=true&amp;Lang=it" TargetMode="External"/><Relationship Id="rId1" Type="http://schemas.openxmlformats.org/officeDocument/2006/relationships/hyperlink" Target="http://dati.istat.it/OECDStat_Metadata/ShowMetadata.ashx?Dataset=DCIS_MORTIFERITISTR1&amp;ShowOnWeb=true&amp;Lang=it" TargetMode="External"/><Relationship Id="rId5" Type="http://schemas.openxmlformats.org/officeDocument/2006/relationships/hyperlink" Target="http://dativ7b.istat.it/index.aspx?DatasetCode=DCIS_MORTIFERITISTR1" TargetMode="External"/><Relationship Id="rId4" Type="http://schemas.openxmlformats.org/officeDocument/2006/relationships/hyperlink" Target="http://dati.istat.it/OECDStat_Metadata/ShowMetadata.ashx?Dataset=DCIS_MORTIFERITISTR1&amp;Coords=%5bRUOLO%5d.%5bC%5d&amp;ShowOnWeb=true&amp;Lang=it" TargetMode="Externa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hyperlink" Target="http://dati.istat.it/OECDStat_Metadata/ShowMetadata.ashx?Dataset=DCIS_MORTIFERITISTR1&amp;Coords=%5bRUOLO%5d.%5bC%5d&amp;ShowOnWeb=true&amp;Lang=it" TargetMode="External"/><Relationship Id="rId3" Type="http://schemas.openxmlformats.org/officeDocument/2006/relationships/hyperlink" Target="http://dati.istat.it/OECDStat_Metadata/ShowMetadata.ashx?Dataset=DCIS_MORTIFERITISTR1&amp;ShowOnWeb=true&amp;Lang=it" TargetMode="External"/><Relationship Id="rId7" Type="http://schemas.openxmlformats.org/officeDocument/2006/relationships/hyperlink" Target="http://dati.istat.it/OECDStat_Metadata/ShowMetadata.ashx?Dataset=DCIS_MORTIFERITISTR1&amp;Coords=%5bRUOLO%5d.%5bC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6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11" Type="http://schemas.openxmlformats.org/officeDocument/2006/relationships/drawing" Target="../drawings/drawing46.xml"/><Relationship Id="rId5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0" Type="http://schemas.openxmlformats.org/officeDocument/2006/relationships/hyperlink" Target="http://dativ7b.istat.it/index.aspx?DatasetCode=DCIS_MORTIFERITISTR1" TargetMode="External"/><Relationship Id="rId4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9" Type="http://schemas.openxmlformats.org/officeDocument/2006/relationships/hyperlink" Target="http://dati.istat.it/OECDStat_Metadata/ShowMetadata.ashx?Dataset=DCIS_MORTIFERITISTR1&amp;Coords=%5bRUOLO%5d.%5bC%5d&amp;ShowOnWeb=true&amp;Lang=it" TargetMode="Externa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hyperlink" Target="http://dati.istat.it/OECDStat_Metadata/ShowMetadata.ashx?Dataset=DCIS_MORTIFERITISTR1&amp;Coords=%5bRUOLO%5d.%5bC%5d&amp;ShowOnWeb=true&amp;Lang=it" TargetMode="External"/><Relationship Id="rId3" Type="http://schemas.openxmlformats.org/officeDocument/2006/relationships/hyperlink" Target="http://dati.istat.it/OECDStat_Metadata/ShowMetadata.ashx?Dataset=DCIS_MORTIFERITISTR1&amp;ShowOnWeb=true&amp;Lang=it" TargetMode="External"/><Relationship Id="rId7" Type="http://schemas.openxmlformats.org/officeDocument/2006/relationships/hyperlink" Target="http://dati.istat.it/OECDStat_Metadata/ShowMetadata.ashx?Dataset=DCIS_MORTIFERITISTR1&amp;Coords=%5bRUOLO%5d.%5bC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6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11" Type="http://schemas.openxmlformats.org/officeDocument/2006/relationships/drawing" Target="../drawings/drawing47.xml"/><Relationship Id="rId5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0" Type="http://schemas.openxmlformats.org/officeDocument/2006/relationships/hyperlink" Target="http://dativ7b.istat.it/index.aspx?DatasetCode=DCIS_MORTIFERITISTR1" TargetMode="External"/><Relationship Id="rId4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9" Type="http://schemas.openxmlformats.org/officeDocument/2006/relationships/hyperlink" Target="http://dati.istat.it/OECDStat_Metadata/ShowMetadata.ashx?Dataset=DCIS_MORTIFERITISTR1&amp;Coords=%5bRUOLO%5d.%5bC%5d&amp;ShowOnWeb=true&amp;Lang=it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6.bin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hyperlink" Target="http://dati.istat.it/OECDStat_Metadata/ShowMetadata.ashx?Dataset=DCIS_VEICOLIINCID1&amp;Coords=%5bCATEGVEICOLI%5d.%5b4%5d&amp;ShowOnWeb=true&amp;Lang=it" TargetMode="External"/><Relationship Id="rId3" Type="http://schemas.openxmlformats.org/officeDocument/2006/relationships/hyperlink" Target="http://dati.istat.it/OECDStat_Metadata/ShowMetadata.ashx?Dataset=DCIS_VEICOLIINCID1&amp;Coords=%5bTIME%5d.%5b2013%5d&amp;ShowOnWeb=true&amp;Lang=it" TargetMode="External"/><Relationship Id="rId7" Type="http://schemas.openxmlformats.org/officeDocument/2006/relationships/hyperlink" Target="http://dati.istat.it/OECDStat_Metadata/ShowMetadata.ashx?Dataset=DCIS_VEICOLIINCID1&amp;Coords=%5bCATEGVEICOLI%5d.%5b4%5d&amp;ShowOnWeb=true&amp;Lang=it" TargetMode="External"/><Relationship Id="rId12" Type="http://schemas.openxmlformats.org/officeDocument/2006/relationships/drawing" Target="../drawings/drawing49.xml"/><Relationship Id="rId2" Type="http://schemas.openxmlformats.org/officeDocument/2006/relationships/hyperlink" Target="http://dati.istat.it/OECDStat_Metadata/ShowMetadata.ashx?Dataset=DCIS_VEICOLIINCID1&amp;Coords=%5bTIME%5d.%5b2012%5d&amp;ShowOnWeb=true&amp;Lang=it" TargetMode="External"/><Relationship Id="rId1" Type="http://schemas.openxmlformats.org/officeDocument/2006/relationships/hyperlink" Target="http://dati.istat.it/OECDStat_Metadata/ShowMetadata.ashx?Dataset=DCIS_VEICOLIINCID1&amp;ShowOnWeb=true&amp;Lang=it" TargetMode="External"/><Relationship Id="rId6" Type="http://schemas.openxmlformats.org/officeDocument/2006/relationships/hyperlink" Target="http://dati.istat.it/OECDStat_Metadata/ShowMetadata.ashx?Dataset=DCIS_VEICOLIINCID1&amp;Coords=%5bCATEGVEICOLI%5d.%5b4%5d&amp;ShowOnWeb=true&amp;Lang=it" TargetMode="External"/><Relationship Id="rId11" Type="http://schemas.openxmlformats.org/officeDocument/2006/relationships/printerSettings" Target="../printerSettings/printerSettings27.bin"/><Relationship Id="rId5" Type="http://schemas.openxmlformats.org/officeDocument/2006/relationships/hyperlink" Target="http://dati.istat.it/OECDStat_Metadata/ShowMetadata.ashx?Dataset=DCIS_VEICOLIINCID1&amp;Coords=%5bCATEGVEICOLI%5d.%5b4%5d&amp;ShowOnWeb=true&amp;Lang=it" TargetMode="External"/><Relationship Id="rId10" Type="http://schemas.openxmlformats.org/officeDocument/2006/relationships/hyperlink" Target="http://dativ7b.istat.it/index.aspx?DatasetCode=DCIS_VEICOLIINCID1" TargetMode="External"/><Relationship Id="rId4" Type="http://schemas.openxmlformats.org/officeDocument/2006/relationships/hyperlink" Target="http://dati.istat.it/OECDStat_Metadata/ShowMetadata.ashx?Dataset=DCIS_VEICOLIINCID1&amp;Coords=%5bCATEGVEICOLI%5d.%5b4%5d&amp;ShowOnWeb=true&amp;Lang=it" TargetMode="External"/><Relationship Id="rId9" Type="http://schemas.openxmlformats.org/officeDocument/2006/relationships/hyperlink" Target="http://dati.istat.it/OECDStat_Metadata/ShowMetadata.ashx?Dataset=DCIS_VEICOLIINCID1&amp;Coords=%5bCATEGVEICOLI%5d.%5b4%5d&amp;ShowOnWeb=true&amp;Lang=i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3" Type="http://schemas.openxmlformats.org/officeDocument/2006/relationships/hyperlink" Target="http://dati.istat.it/OECDStat_Metadata/ShowMetadata.ashx?Dataset=DCIS_INCIDENTISTR1&amp;Coords=%5bTIME%5d.%5b2013%5d&amp;ShowOnWeb=true&amp;Lang=it" TargetMode="External"/><Relationship Id="rId7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12" Type="http://schemas.openxmlformats.org/officeDocument/2006/relationships/printerSettings" Target="../printerSettings/printerSettings7.bin"/><Relationship Id="rId2" Type="http://schemas.openxmlformats.org/officeDocument/2006/relationships/hyperlink" Target="http://dati.istat.it/OECDStat_Metadata/ShowMetadata.ashx?Dataset=DCIS_INCIDENTISTR1&amp;Coords=%5bTIME%5d.%5b2012%5d&amp;ShowOnWeb=true&amp;Lang=it" TargetMode="External"/><Relationship Id="rId1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6" Type="http://schemas.openxmlformats.org/officeDocument/2006/relationships/hyperlink" Target="http://dativ7b.istat.it/index.aspx?DatasetCode=DCIS_INCIDENTISTR1" TargetMode="External"/><Relationship Id="rId11" Type="http://schemas.openxmlformats.org/officeDocument/2006/relationships/hyperlink" Target="http://dati.istat.it/OECDStat_Metadata/ShowMetadata.ashx?Dataset=DCIS_INCIDENTISTR1&amp;Coords=%5bTIME%5d.%5b2012%5d&amp;ShowOnWeb=true&amp;Lang=it" TargetMode="External"/><Relationship Id="rId5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10" Type="http://schemas.openxmlformats.org/officeDocument/2006/relationships/hyperlink" Target="http://dati.istat.it/OECDStat_Metadata/ShowMetadata.ashx?Dataset=DCIS_INCIDENTISTR1&amp;Coords=%5bTIME%5d.%5b2013%5d&amp;ShowOnWeb=true&amp;Lang=it" TargetMode="External"/><Relationship Id="rId4" Type="http://schemas.openxmlformats.org/officeDocument/2006/relationships/hyperlink" Target="http://dativ7b.istat.it/index.aspx?DatasetCode=DCIS_INCIDENTISTR1" TargetMode="External"/><Relationship Id="rId9" Type="http://schemas.openxmlformats.org/officeDocument/2006/relationships/hyperlink" Target="http://dati.istat.it/OECDStat_Metadata/ShowMetadata.ashx?Dataset=DCIS_MORTIFERITISTR1&amp;Coords=%5bTIME%5d.%5b2018%5d&amp;ShowOnWeb=true&amp;Lang=i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E7ADA-5EB8-49FC-96BD-0EBA19FF893D}">
  <dimension ref="A1:C85"/>
  <sheetViews>
    <sheetView tabSelected="1" zoomScale="160" zoomScaleNormal="160" workbookViewId="0">
      <selection activeCell="A2" sqref="A2"/>
    </sheetView>
  </sheetViews>
  <sheetFormatPr defaultRowHeight="14.25" x14ac:dyDescent="0.2"/>
  <cols>
    <col min="1" max="1" width="8.25" style="1053" bestFit="1" customWidth="1"/>
    <col min="2" max="2" width="90.5" style="1053" bestFit="1" customWidth="1"/>
    <col min="3" max="3" width="4.75" bestFit="1" customWidth="1"/>
  </cols>
  <sheetData>
    <row r="1" spans="1:3" ht="15" x14ac:dyDescent="0.25">
      <c r="A1" s="1049" t="s">
        <v>493</v>
      </c>
      <c r="B1" s="1050" t="s">
        <v>601</v>
      </c>
      <c r="C1" s="1" t="s">
        <v>603</v>
      </c>
    </row>
    <row r="2" spans="1:3" x14ac:dyDescent="0.2">
      <c r="A2" s="1051" t="s">
        <v>494</v>
      </c>
      <c r="B2" s="1051" t="s">
        <v>495</v>
      </c>
      <c r="C2" s="1054" t="s">
        <v>602</v>
      </c>
    </row>
    <row r="3" spans="1:3" x14ac:dyDescent="0.2">
      <c r="A3" s="1051" t="s">
        <v>496</v>
      </c>
      <c r="B3" s="1051" t="s">
        <v>497</v>
      </c>
      <c r="C3" s="1054" t="s">
        <v>602</v>
      </c>
    </row>
    <row r="4" spans="1:3" x14ac:dyDescent="0.2">
      <c r="A4" s="1051" t="s">
        <v>498</v>
      </c>
      <c r="B4" s="1051" t="s">
        <v>499</v>
      </c>
      <c r="C4" s="1054" t="s">
        <v>602</v>
      </c>
    </row>
    <row r="5" spans="1:3" x14ac:dyDescent="0.2">
      <c r="A5" s="1051" t="s">
        <v>500</v>
      </c>
      <c r="B5" s="1051" t="s">
        <v>611</v>
      </c>
      <c r="C5" s="1054" t="s">
        <v>602</v>
      </c>
    </row>
    <row r="6" spans="1:3" x14ac:dyDescent="0.2">
      <c r="A6" s="1051" t="s">
        <v>501</v>
      </c>
      <c r="B6" s="1051" t="s">
        <v>502</v>
      </c>
      <c r="C6" s="1054" t="s">
        <v>602</v>
      </c>
    </row>
    <row r="7" spans="1:3" x14ac:dyDescent="0.2">
      <c r="A7" s="1051" t="s">
        <v>503</v>
      </c>
      <c r="B7" s="1051" t="s">
        <v>504</v>
      </c>
      <c r="C7" s="1054" t="s">
        <v>602</v>
      </c>
    </row>
    <row r="8" spans="1:3" x14ac:dyDescent="0.2">
      <c r="A8" s="1051" t="s">
        <v>505</v>
      </c>
      <c r="B8" s="1051" t="s">
        <v>506</v>
      </c>
      <c r="C8" s="1054" t="s">
        <v>602</v>
      </c>
    </row>
    <row r="9" spans="1:3" x14ac:dyDescent="0.2">
      <c r="A9" s="1051" t="s">
        <v>507</v>
      </c>
      <c r="B9" s="1051" t="s">
        <v>508</v>
      </c>
      <c r="C9" s="1054" t="s">
        <v>602</v>
      </c>
    </row>
    <row r="10" spans="1:3" x14ac:dyDescent="0.2">
      <c r="A10" s="1051" t="s">
        <v>509</v>
      </c>
      <c r="B10" s="1051" t="s">
        <v>510</v>
      </c>
      <c r="C10" s="1054" t="s">
        <v>602</v>
      </c>
    </row>
    <row r="11" spans="1:3" x14ac:dyDescent="0.2">
      <c r="A11" s="1051" t="s">
        <v>511</v>
      </c>
      <c r="B11" s="1051" t="s">
        <v>512</v>
      </c>
      <c r="C11" s="1054" t="s">
        <v>602</v>
      </c>
    </row>
    <row r="12" spans="1:3" x14ac:dyDescent="0.2">
      <c r="A12" s="1051" t="s">
        <v>513</v>
      </c>
      <c r="B12" s="1051" t="s">
        <v>514</v>
      </c>
      <c r="C12" s="1054" t="s">
        <v>602</v>
      </c>
    </row>
    <row r="13" spans="1:3" x14ac:dyDescent="0.2">
      <c r="A13" s="1051" t="s">
        <v>515</v>
      </c>
      <c r="B13" s="1051" t="s">
        <v>516</v>
      </c>
      <c r="C13" s="1054" t="s">
        <v>602</v>
      </c>
    </row>
    <row r="14" spans="1:3" x14ac:dyDescent="0.2">
      <c r="A14" s="1051" t="s">
        <v>517</v>
      </c>
      <c r="B14" s="1051" t="s">
        <v>518</v>
      </c>
      <c r="C14" s="1054" t="s">
        <v>602</v>
      </c>
    </row>
    <row r="15" spans="1:3" x14ac:dyDescent="0.2">
      <c r="A15" s="1051" t="s">
        <v>519</v>
      </c>
      <c r="B15" s="1051" t="s">
        <v>520</v>
      </c>
      <c r="C15" s="1054" t="s">
        <v>602</v>
      </c>
    </row>
    <row r="16" spans="1:3" x14ac:dyDescent="0.2">
      <c r="A16" s="1051" t="s">
        <v>521</v>
      </c>
      <c r="B16" s="1051" t="s">
        <v>522</v>
      </c>
      <c r="C16" s="1054" t="s">
        <v>602</v>
      </c>
    </row>
    <row r="17" spans="1:3" x14ac:dyDescent="0.2">
      <c r="A17" s="1051" t="s">
        <v>523</v>
      </c>
      <c r="B17" s="1051" t="s">
        <v>524</v>
      </c>
      <c r="C17" s="1054" t="s">
        <v>602</v>
      </c>
    </row>
    <row r="18" spans="1:3" x14ac:dyDescent="0.2">
      <c r="A18" s="1051" t="s">
        <v>525</v>
      </c>
      <c r="B18" s="1051" t="s">
        <v>526</v>
      </c>
      <c r="C18" s="1054" t="s">
        <v>602</v>
      </c>
    </row>
    <row r="19" spans="1:3" x14ac:dyDescent="0.2">
      <c r="A19" s="1051" t="s">
        <v>527</v>
      </c>
      <c r="B19" s="1051" t="s">
        <v>528</v>
      </c>
      <c r="C19" s="1054" t="s">
        <v>602</v>
      </c>
    </row>
    <row r="20" spans="1:3" x14ac:dyDescent="0.2">
      <c r="A20" s="1051" t="s">
        <v>529</v>
      </c>
      <c r="B20" s="1051" t="s">
        <v>530</v>
      </c>
      <c r="C20" s="1054" t="s">
        <v>602</v>
      </c>
    </row>
    <row r="21" spans="1:3" x14ac:dyDescent="0.2">
      <c r="A21" s="1051" t="s">
        <v>531</v>
      </c>
      <c r="B21" s="1051" t="s">
        <v>532</v>
      </c>
      <c r="C21" s="1054" t="s">
        <v>602</v>
      </c>
    </row>
    <row r="22" spans="1:3" x14ac:dyDescent="0.2">
      <c r="A22" s="1051" t="s">
        <v>533</v>
      </c>
      <c r="B22" s="1051" t="s">
        <v>534</v>
      </c>
      <c r="C22" s="1054" t="s">
        <v>602</v>
      </c>
    </row>
    <row r="23" spans="1:3" x14ac:dyDescent="0.2">
      <c r="A23" s="1051" t="s">
        <v>535</v>
      </c>
      <c r="B23" s="1051" t="s">
        <v>536</v>
      </c>
      <c r="C23" s="1054" t="s">
        <v>602</v>
      </c>
    </row>
    <row r="24" spans="1:3" x14ac:dyDescent="0.2">
      <c r="A24" s="1051" t="s">
        <v>537</v>
      </c>
      <c r="B24" s="1051" t="s">
        <v>608</v>
      </c>
      <c r="C24" s="1054" t="s">
        <v>602</v>
      </c>
    </row>
    <row r="25" spans="1:3" x14ac:dyDescent="0.2">
      <c r="A25" s="1051" t="s">
        <v>538</v>
      </c>
      <c r="B25" s="1051" t="s">
        <v>539</v>
      </c>
      <c r="C25" s="1054" t="s">
        <v>602</v>
      </c>
    </row>
    <row r="26" spans="1:3" x14ac:dyDescent="0.2">
      <c r="A26" s="1052" t="s">
        <v>540</v>
      </c>
      <c r="B26" s="1052" t="s">
        <v>541</v>
      </c>
      <c r="C26" s="1054" t="s">
        <v>602</v>
      </c>
    </row>
    <row r="27" spans="1:3" x14ac:dyDescent="0.2">
      <c r="A27" s="1051" t="s">
        <v>542</v>
      </c>
      <c r="B27" s="1051" t="s">
        <v>543</v>
      </c>
      <c r="C27" s="1054" t="s">
        <v>602</v>
      </c>
    </row>
    <row r="28" spans="1:3" x14ac:dyDescent="0.2">
      <c r="A28" s="1051" t="s">
        <v>544</v>
      </c>
      <c r="B28" s="1051" t="s">
        <v>545</v>
      </c>
      <c r="C28" s="1054" t="s">
        <v>602</v>
      </c>
    </row>
    <row r="29" spans="1:3" x14ac:dyDescent="0.2">
      <c r="A29" s="1051" t="s">
        <v>546</v>
      </c>
      <c r="B29" s="1051" t="s">
        <v>547</v>
      </c>
      <c r="C29" s="1054" t="s">
        <v>602</v>
      </c>
    </row>
    <row r="30" spans="1:3" x14ac:dyDescent="0.2">
      <c r="A30" s="1051" t="s">
        <v>548</v>
      </c>
      <c r="B30" s="1051" t="s">
        <v>610</v>
      </c>
      <c r="C30" s="1054" t="s">
        <v>602</v>
      </c>
    </row>
    <row r="31" spans="1:3" x14ac:dyDescent="0.2">
      <c r="A31" s="1051" t="s">
        <v>549</v>
      </c>
      <c r="B31" s="1051" t="s">
        <v>612</v>
      </c>
      <c r="C31" s="1054" t="s">
        <v>602</v>
      </c>
    </row>
    <row r="32" spans="1:3" x14ac:dyDescent="0.2">
      <c r="A32" s="1051" t="s">
        <v>550</v>
      </c>
      <c r="B32" s="1051" t="s">
        <v>609</v>
      </c>
      <c r="C32" s="1054" t="s">
        <v>602</v>
      </c>
    </row>
    <row r="33" spans="1:3" x14ac:dyDescent="0.2">
      <c r="A33" s="1051" t="s">
        <v>551</v>
      </c>
      <c r="B33" s="1051" t="s">
        <v>613</v>
      </c>
      <c r="C33" s="1054" t="s">
        <v>602</v>
      </c>
    </row>
    <row r="34" spans="1:3" x14ac:dyDescent="0.2">
      <c r="A34" s="1051" t="s">
        <v>552</v>
      </c>
      <c r="B34" s="1051" t="s">
        <v>614</v>
      </c>
      <c r="C34" s="1054" t="s">
        <v>602</v>
      </c>
    </row>
    <row r="35" spans="1:3" x14ac:dyDescent="0.2">
      <c r="A35" s="1051" t="s">
        <v>553</v>
      </c>
      <c r="B35" s="1051" t="s">
        <v>615</v>
      </c>
      <c r="C35" s="1054" t="s">
        <v>602</v>
      </c>
    </row>
    <row r="36" spans="1:3" x14ac:dyDescent="0.2">
      <c r="A36" s="1051" t="s">
        <v>554</v>
      </c>
      <c r="B36" s="1051" t="s">
        <v>555</v>
      </c>
      <c r="C36" s="1054" t="s">
        <v>602</v>
      </c>
    </row>
    <row r="37" spans="1:3" x14ac:dyDescent="0.2">
      <c r="A37" s="1051" t="s">
        <v>556</v>
      </c>
      <c r="B37" s="1051" t="s">
        <v>557</v>
      </c>
      <c r="C37" s="1054" t="s">
        <v>602</v>
      </c>
    </row>
    <row r="38" spans="1:3" x14ac:dyDescent="0.2">
      <c r="A38" s="1051" t="s">
        <v>558</v>
      </c>
      <c r="B38" s="1051" t="s">
        <v>559</v>
      </c>
      <c r="C38" s="1054" t="s">
        <v>602</v>
      </c>
    </row>
    <row r="39" spans="1:3" x14ac:dyDescent="0.2">
      <c r="A39" s="1051" t="s">
        <v>560</v>
      </c>
      <c r="B39" s="1051" t="s">
        <v>561</v>
      </c>
      <c r="C39" s="1054" t="s">
        <v>602</v>
      </c>
    </row>
    <row r="40" spans="1:3" x14ac:dyDescent="0.2">
      <c r="A40" s="1051" t="s">
        <v>562</v>
      </c>
      <c r="B40" s="1051" t="s">
        <v>616</v>
      </c>
      <c r="C40" s="1054" t="s">
        <v>602</v>
      </c>
    </row>
    <row r="41" spans="1:3" x14ac:dyDescent="0.2">
      <c r="A41" s="1051" t="s">
        <v>563</v>
      </c>
      <c r="B41" s="1051" t="s">
        <v>617</v>
      </c>
      <c r="C41" s="1054" t="s">
        <v>602</v>
      </c>
    </row>
    <row r="42" spans="1:3" x14ac:dyDescent="0.2">
      <c r="A42" s="1051" t="s">
        <v>564</v>
      </c>
      <c r="B42" s="1051" t="s">
        <v>618</v>
      </c>
      <c r="C42" s="1054" t="s">
        <v>602</v>
      </c>
    </row>
    <row r="43" spans="1:3" x14ac:dyDescent="0.2">
      <c r="A43" s="1051" t="s">
        <v>565</v>
      </c>
      <c r="B43" s="1051" t="s">
        <v>619</v>
      </c>
      <c r="C43" s="1054" t="s">
        <v>602</v>
      </c>
    </row>
    <row r="44" spans="1:3" x14ac:dyDescent="0.2">
      <c r="A44" s="1051" t="s">
        <v>566</v>
      </c>
      <c r="B44" s="1051" t="s">
        <v>620</v>
      </c>
      <c r="C44" s="1054" t="s">
        <v>602</v>
      </c>
    </row>
    <row r="45" spans="1:3" x14ac:dyDescent="0.2">
      <c r="A45" s="1051" t="s">
        <v>567</v>
      </c>
      <c r="B45" s="1051" t="s">
        <v>621</v>
      </c>
      <c r="C45" s="1054" t="s">
        <v>602</v>
      </c>
    </row>
    <row r="46" spans="1:3" x14ac:dyDescent="0.2">
      <c r="A46" s="1051" t="s">
        <v>568</v>
      </c>
      <c r="B46" s="1051" t="s">
        <v>622</v>
      </c>
      <c r="C46" s="1054" t="s">
        <v>602</v>
      </c>
    </row>
    <row r="47" spans="1:3" x14ac:dyDescent="0.2">
      <c r="A47" s="1051" t="s">
        <v>569</v>
      </c>
      <c r="B47" s="1051" t="s">
        <v>623</v>
      </c>
      <c r="C47" s="1054" t="s">
        <v>602</v>
      </c>
    </row>
    <row r="48" spans="1:3" x14ac:dyDescent="0.2">
      <c r="A48" s="1051" t="s">
        <v>570</v>
      </c>
      <c r="B48" s="1051" t="s">
        <v>624</v>
      </c>
      <c r="C48" s="1054" t="s">
        <v>602</v>
      </c>
    </row>
    <row r="49" spans="1:3" x14ac:dyDescent="0.2">
      <c r="A49" s="1051" t="s">
        <v>571</v>
      </c>
      <c r="B49" s="1051" t="s">
        <v>572</v>
      </c>
      <c r="C49" s="1054" t="s">
        <v>602</v>
      </c>
    </row>
    <row r="50" spans="1:3" x14ac:dyDescent="0.2">
      <c r="A50" s="1051" t="s">
        <v>573</v>
      </c>
      <c r="B50" s="1051" t="s">
        <v>574</v>
      </c>
      <c r="C50" s="1054" t="s">
        <v>602</v>
      </c>
    </row>
    <row r="51" spans="1:3" x14ac:dyDescent="0.2">
      <c r="A51" s="1051" t="s">
        <v>575</v>
      </c>
      <c r="B51" s="1051" t="s">
        <v>576</v>
      </c>
      <c r="C51" s="1054" t="s">
        <v>602</v>
      </c>
    </row>
    <row r="52" spans="1:3" x14ac:dyDescent="0.2">
      <c r="A52" s="1051" t="s">
        <v>577</v>
      </c>
      <c r="B52" s="1051" t="s">
        <v>578</v>
      </c>
      <c r="C52" s="1054" t="s">
        <v>602</v>
      </c>
    </row>
    <row r="53" spans="1:3" x14ac:dyDescent="0.2">
      <c r="A53" s="1051" t="s">
        <v>579</v>
      </c>
      <c r="B53" s="1051" t="s">
        <v>580</v>
      </c>
      <c r="C53" s="1054" t="s">
        <v>602</v>
      </c>
    </row>
    <row r="54" spans="1:3" x14ac:dyDescent="0.2">
      <c r="A54" s="1051" t="s">
        <v>581</v>
      </c>
      <c r="B54" s="1051" t="s">
        <v>582</v>
      </c>
      <c r="C54" s="1054" t="s">
        <v>602</v>
      </c>
    </row>
    <row r="55" spans="1:3" x14ac:dyDescent="0.2">
      <c r="A55" s="1051" t="s">
        <v>583</v>
      </c>
      <c r="B55" s="1051" t="s">
        <v>584</v>
      </c>
      <c r="C55" s="1054" t="s">
        <v>602</v>
      </c>
    </row>
    <row r="56" spans="1:3" x14ac:dyDescent="0.2">
      <c r="A56" s="1051" t="s">
        <v>585</v>
      </c>
      <c r="B56" s="1051" t="s">
        <v>586</v>
      </c>
      <c r="C56" s="1054" t="s">
        <v>602</v>
      </c>
    </row>
    <row r="57" spans="1:3" x14ac:dyDescent="0.2">
      <c r="A57" s="1051" t="s">
        <v>587</v>
      </c>
      <c r="B57" s="1051" t="s">
        <v>625</v>
      </c>
      <c r="C57" s="1054" t="s">
        <v>602</v>
      </c>
    </row>
    <row r="58" spans="1:3" x14ac:dyDescent="0.2">
      <c r="A58" s="1051" t="s">
        <v>588</v>
      </c>
      <c r="B58" s="1051" t="s">
        <v>589</v>
      </c>
      <c r="C58" s="1054" t="s">
        <v>602</v>
      </c>
    </row>
    <row r="59" spans="1:3" x14ac:dyDescent="0.2">
      <c r="A59" s="1051" t="s">
        <v>590</v>
      </c>
      <c r="B59" s="1051" t="s">
        <v>626</v>
      </c>
      <c r="C59" s="1054" t="s">
        <v>602</v>
      </c>
    </row>
    <row r="60" spans="1:3" x14ac:dyDescent="0.2">
      <c r="A60" s="1051" t="s">
        <v>591</v>
      </c>
      <c r="B60" s="1051" t="s">
        <v>627</v>
      </c>
      <c r="C60" s="1054" t="s">
        <v>602</v>
      </c>
    </row>
    <row r="61" spans="1:3" x14ac:dyDescent="0.2">
      <c r="A61" s="1051" t="s">
        <v>592</v>
      </c>
      <c r="B61" s="1051" t="s">
        <v>593</v>
      </c>
      <c r="C61" s="1054" t="s">
        <v>602</v>
      </c>
    </row>
    <row r="62" spans="1:3" x14ac:dyDescent="0.2">
      <c r="A62" s="1051" t="s">
        <v>594</v>
      </c>
      <c r="B62" s="1051" t="s">
        <v>595</v>
      </c>
      <c r="C62" s="1054" t="s">
        <v>602</v>
      </c>
    </row>
    <row r="63" spans="1:3" x14ac:dyDescent="0.2">
      <c r="A63" s="1051" t="s">
        <v>604</v>
      </c>
      <c r="B63" s="1051" t="s">
        <v>596</v>
      </c>
      <c r="C63" s="1054" t="s">
        <v>602</v>
      </c>
    </row>
    <row r="64" spans="1:3" x14ac:dyDescent="0.2">
      <c r="A64" s="1051" t="s">
        <v>605</v>
      </c>
      <c r="B64" s="1051" t="s">
        <v>597</v>
      </c>
      <c r="C64" s="1054" t="s">
        <v>602</v>
      </c>
    </row>
    <row r="65" spans="1:3" x14ac:dyDescent="0.2">
      <c r="A65" s="1051" t="s">
        <v>606</v>
      </c>
      <c r="B65" s="1051" t="s">
        <v>598</v>
      </c>
      <c r="C65" s="1054" t="s">
        <v>602</v>
      </c>
    </row>
    <row r="66" spans="1:3" x14ac:dyDescent="0.2">
      <c r="A66" s="1051" t="s">
        <v>606</v>
      </c>
      <c r="B66" s="1051" t="s">
        <v>599</v>
      </c>
      <c r="C66" s="1054" t="s">
        <v>602</v>
      </c>
    </row>
    <row r="67" spans="1:3" x14ac:dyDescent="0.2">
      <c r="A67" s="1051" t="s">
        <v>607</v>
      </c>
      <c r="B67" s="1051" t="s">
        <v>600</v>
      </c>
      <c r="C67" s="1054" t="s">
        <v>602</v>
      </c>
    </row>
    <row r="68" spans="1:3" x14ac:dyDescent="0.2">
      <c r="A68" s="1051"/>
      <c r="B68" s="1051"/>
    </row>
    <row r="69" spans="1:3" x14ac:dyDescent="0.2">
      <c r="A69" s="1051"/>
      <c r="B69" s="1051"/>
    </row>
    <row r="70" spans="1:3" x14ac:dyDescent="0.2">
      <c r="A70" s="1051"/>
      <c r="B70" s="1051"/>
    </row>
    <row r="71" spans="1:3" x14ac:dyDescent="0.2">
      <c r="A71" s="1051"/>
      <c r="B71" s="1051"/>
    </row>
    <row r="72" spans="1:3" x14ac:dyDescent="0.2">
      <c r="A72" s="1051"/>
      <c r="B72" s="1051"/>
    </row>
    <row r="73" spans="1:3" x14ac:dyDescent="0.2">
      <c r="A73" s="1051"/>
      <c r="B73" s="1051"/>
    </row>
    <row r="74" spans="1:3" x14ac:dyDescent="0.2">
      <c r="A74" s="1051"/>
      <c r="B74" s="1051"/>
    </row>
    <row r="75" spans="1:3" x14ac:dyDescent="0.2">
      <c r="A75" s="1051"/>
      <c r="B75" s="1051"/>
    </row>
    <row r="76" spans="1:3" x14ac:dyDescent="0.2">
      <c r="A76" s="1051"/>
      <c r="B76" s="1051"/>
    </row>
    <row r="77" spans="1:3" x14ac:dyDescent="0.2">
      <c r="A77" s="1051"/>
      <c r="B77" s="1051"/>
    </row>
    <row r="78" spans="1:3" x14ac:dyDescent="0.2">
      <c r="A78" s="1051"/>
      <c r="B78" s="1051"/>
    </row>
    <row r="79" spans="1:3" x14ac:dyDescent="0.2">
      <c r="A79" s="1051"/>
      <c r="B79" s="1051"/>
    </row>
    <row r="80" spans="1:3" x14ac:dyDescent="0.2">
      <c r="A80" s="1051"/>
      <c r="B80" s="1051"/>
    </row>
    <row r="81" spans="1:2" x14ac:dyDescent="0.2">
      <c r="A81" s="1051"/>
      <c r="B81" s="1051"/>
    </row>
    <row r="82" spans="1:2" x14ac:dyDescent="0.2">
      <c r="A82" s="1051"/>
      <c r="B82" s="1051"/>
    </row>
    <row r="83" spans="1:2" x14ac:dyDescent="0.2">
      <c r="A83" s="1051"/>
      <c r="B83" s="1051"/>
    </row>
    <row r="84" spans="1:2" x14ac:dyDescent="0.2">
      <c r="A84" s="1051"/>
      <c r="B84" s="1051"/>
    </row>
    <row r="85" spans="1:2" x14ac:dyDescent="0.2">
      <c r="A85" s="1051"/>
      <c r="B85" s="1051"/>
    </row>
  </sheetData>
  <hyperlinks>
    <hyperlink ref="C2" location="'Tab 1.1 Graf 1.1'!A1" display="Vai" xr:uid="{7EF4308B-835D-44FA-BE74-466E644AC8BB}"/>
    <hyperlink ref="C3" location="'Tab 1.1 Graf 1.1'!A1" display="Vai" xr:uid="{178CE396-77F4-4DAD-BE1D-06EC95BBF2D6}"/>
    <hyperlink ref="C4" location="'Tab 1.2'!A1" display="Vai" xr:uid="{DC7EAE3F-FF91-4CE9-B75F-115A15BDAA9B}"/>
    <hyperlink ref="C5" location="'Graf 1.2 - 1.3'!A1" display="Vai" xr:uid="{DFE83D39-22DC-4D8E-AE69-933FB1C33205}"/>
    <hyperlink ref="C6" location="'Graf 1.2 - 1.3'!A1" display="Vai" xr:uid="{35C9E097-89BB-4D79-A60D-C4DCA5399807}"/>
    <hyperlink ref="C7" location="'Tab 1.3'!A1" display="Vai" xr:uid="{6CB548B5-520F-4CC8-BE5D-48981CA134F4}"/>
    <hyperlink ref="C8" location="'Graf 1.4 - 1.5'!A1" display="Vai" xr:uid="{CA384DB9-53B8-47B1-972C-DC66EDF4CA26}"/>
    <hyperlink ref="C9" location="'Graf 1.4 - 1.5'!A1" display="Vai" xr:uid="{4E8414BF-AC3D-4497-A660-ED712646A45C}"/>
    <hyperlink ref="C10" location="'Tab 2.1-2.2, 2.7-2.8'!A1" display="Vai" xr:uid="{D719954E-C28C-4BB1-AC43-10FD7D841672}"/>
    <hyperlink ref="C11" location="'Tab 2.1-2.2, 2.7-2.8'!A1" display="Vai" xr:uid="{4A39F8AF-87B1-4A07-A8EC-2F04F89CCDE7}"/>
    <hyperlink ref="C12" location="'Tab 2.3, Graf 2.2'!A1" display="Vai" xr:uid="{3F04277A-14CF-46FD-B01F-C61069975FC6}"/>
    <hyperlink ref="C13" location="'Graf 2.1'!A1" display="Vai" xr:uid="{97650D45-A3F8-45BD-B04E-9B308D8678DC}"/>
    <hyperlink ref="C14" location="'Tab 2.3, Graf 2.2'!A1" display="Vai" xr:uid="{9B3721C9-8B0A-4367-8F14-583726B92A5A}"/>
    <hyperlink ref="C15" location="'Graf 2.3'!A1" display="Vai" xr:uid="{A5C7F971-3B19-40FD-976B-64D5C7AFBF30}"/>
    <hyperlink ref="C16" location="'Tab 2.4-2.6, Graf 2.4-2.6, 3.13'!A1" display="Vai" xr:uid="{09F96AFC-2E82-473D-8B14-7A680E291160}"/>
    <hyperlink ref="C17" location="'Tab 2.4-2.6, Graf 2.4-2.6, 3.13'!A1" display="Vai" xr:uid="{C5EA1EFE-4A46-4911-A241-2DC6D63ED70C}"/>
    <hyperlink ref="C20" location="'Tab 2.4-2.6, Graf 2.4-2.6, 3.13'!A1" display="Vai" xr:uid="{B7B6AF28-614E-4EC5-9D1E-D07BAAAF050B}"/>
    <hyperlink ref="C21" location="'Tab 2.4-2.6, Graf 2.4-2.6, 3.13'!A1" display="Vai" xr:uid="{F38A2A47-075E-427D-8C80-760534A333E7}"/>
    <hyperlink ref="C18" location="'Tab 2.4-2.6, Graf 2.4-2.6, 3.13'!A1" display="Vai" xr:uid="{474DA6F0-0951-4058-8D6F-8DAB7940EDF1}"/>
    <hyperlink ref="C19" location="'Tab 2.4-2.6, Graf 2.4-2.6, 3.13'!A1" display="Vai" xr:uid="{15BFD18B-BB18-4CA5-B559-8BEE6EB9923C}"/>
    <hyperlink ref="C22" location="'Tab 2.1-2.2, 2.7-2.8'!A1" display="Vai" xr:uid="{D1E8D44F-EDDE-42C7-B575-BA8BAC9FEF97}"/>
    <hyperlink ref="C23" location="'Tab 2.1-2.2, 2.7-2.8'!A1" display="Vai" xr:uid="{FD319461-AD9E-4AA8-8256-B970796A0A23}"/>
    <hyperlink ref="C24" location="'Tab. 2.9, Graf 2.8'!A1" display="Vai" xr:uid="{1AC528AC-1F39-46AF-8EEC-2C5C977AADAA}"/>
    <hyperlink ref="C25" location="'Graf 2.7'!A1" display="Vai" xr:uid="{15C1ECCA-EF5D-4188-B325-BB6271DB9569}"/>
    <hyperlink ref="C26" location="'Tab. 2.9, Graf 2.8'!A1" display="Vai" xr:uid="{EA7482EF-80BA-4FF2-8FDE-E63E146D3A52}"/>
    <hyperlink ref="C27" location="'Graf 2.9'!A1" display="Vai" xr:uid="{3553AB2B-5451-4F80-BA70-E85D5E01B664}"/>
    <hyperlink ref="C28" location="'Graf 2.10-2.12,3.14'!A1" display="Vai" xr:uid="{3FCD9C5B-758C-4D38-8BFC-A9D318EA9D99}"/>
    <hyperlink ref="C29" location="'Graf 2.10-2.12,3.14'!A1" display="Vai" xr:uid="{02EC938E-939E-4E0F-913A-0AD64E4F7F3A}"/>
    <hyperlink ref="C30" location="'Graf 2.10-2.12,3.14'!A1" display="Vai" xr:uid="{81DF9C0E-811F-4FA5-93D9-7C847CDEF45B}"/>
    <hyperlink ref="C31" location="'Tab 2.10 Graf 2.13 3.17'!A1" display="Vai" xr:uid="{69CA9C39-7A59-4AA8-96FB-F031F644E053}"/>
    <hyperlink ref="C32" location="'Tab 2.10 Graf 2.13 3.17'!A1" display="Vai" xr:uid="{4EF12C97-0EAF-4A25-9E48-4BBAF11711E3}"/>
    <hyperlink ref="C33" location="'Graf 3.1'!A1" display="Vai" xr:uid="{1E62A638-91D9-4696-8E7A-B71FF9EC0DDD}"/>
    <hyperlink ref="C34" location="'Graf 3.2'!A1" display="Vai" xr:uid="{F2FF90DA-9DD8-4D0E-91DD-C51317EAF9DD}"/>
    <hyperlink ref="C35" location="'Graf 3.3'!A1" display="Vai" xr:uid="{FEC86BF5-042D-412F-9F84-3E0712534522}"/>
    <hyperlink ref="C36" location="'Tab 3.1 3.2'!A1" display="Vai" xr:uid="{2F216C00-C05F-4922-962A-8F813F021672}"/>
    <hyperlink ref="C37" location="'Tab 3.1 3.2'!A1" display="Vai" xr:uid="{509D9B83-C2FC-4447-93AA-6AB9D076824F}"/>
    <hyperlink ref="C38" location="'Graf 3.4'!A1" display="Vai" xr:uid="{E898B3D7-9F04-4156-95F8-17B9916F47A1}"/>
    <hyperlink ref="C39" location="'Graf 3.5'!A1" display="Vai" xr:uid="{AF2F4E60-0E1C-469F-8724-841C7E14CA48}"/>
    <hyperlink ref="C40" location="'Graf 3.6'!A1" display="Vai" xr:uid="{4B183362-8C52-4120-95A1-CB192226335F}"/>
    <hyperlink ref="C41" location="'Graf 3.7 3.8 3.9 3.10 3.11 3.12'!A1" display="Vai" xr:uid="{5AA9CF52-93AD-49A4-A50D-BA24250C8070}"/>
    <hyperlink ref="C42" location="'Graf 3.7 3.8 3.9 3.10 3.11 3.12'!A1" display="Vai" xr:uid="{F1640CF0-E090-4938-8F92-1E27326D570D}"/>
    <hyperlink ref="C43" location="'Graf 3.7 3.8 3.9 3.10 3.11 3.12'!A1" display="Vai" xr:uid="{971434FF-D059-400F-BC17-62CA906219AE}"/>
    <hyperlink ref="C44" location="'Graf 3.7 3.8 3.9 3.10 3.11 3.12'!A1" display="Vai" xr:uid="{0CDE434F-F779-4A7F-9E4D-79ABD3DBC2B9}"/>
    <hyperlink ref="C45" location="'Graf 3.7 3.8 3.9 3.10 3.11 3.12'!A1" display="Vai" xr:uid="{D7DE142A-F80E-42DD-BDC1-F8EC705AA7F5}"/>
    <hyperlink ref="C46" location="'Graf 3.7 3.8 3.9 3.10 3.11 3.12'!A1" display="Vai" xr:uid="{E94352B1-38F9-42AB-8714-D729853B5C89}"/>
    <hyperlink ref="C47" location="'Tab 2.4-2.6, Graf 2.4-2.6, 3.13'!A1" display="Vai" xr:uid="{DFD109F5-C088-4F57-B0C0-9A284BA43D3A}"/>
    <hyperlink ref="C48" location="'Graf 2.10-2.12,3.14'!A1" display="Vai" xr:uid="{5720FC94-A0C0-49B0-97A4-C38EC67A802A}"/>
    <hyperlink ref="C49" location="'Tab 3.3'!A1" display="Vai" xr:uid="{15844CCB-3FDB-40FB-B37C-B0494E1C5A14}"/>
    <hyperlink ref="C50" location="'Graf 3.15'!A1" display="Vai" xr:uid="{36A0E21A-4478-4E1F-8629-B5BFAE7FFD17}"/>
    <hyperlink ref="C51" location="'Graf 3.16'!A1" display="Vai" xr:uid="{BFD18ED6-8F26-4576-9DCA-9BCD9F391C1E}"/>
    <hyperlink ref="C52" location="'Tab 2.10 Graf 2.13 3.17'!A1" display="Vai" xr:uid="{0F477EF5-E1A9-4A32-A3D4-C62C51930A91}"/>
    <hyperlink ref="C53" location="'Graf 3.18'!A1" display="Vai" xr:uid="{06D60968-712C-4578-B3D9-1A9D11222A94}"/>
    <hyperlink ref="C54" location="'Graf 3.19'!A1" display="Vai" xr:uid="{533C29DC-B76F-4B42-A447-CFFC8E9C505C}"/>
    <hyperlink ref="C55" location="'Graf 3.20'!A1" display="Vai" xr:uid="{C2D3F346-490A-415C-A0C0-CF582F94FEC2}"/>
    <hyperlink ref="C56" location="'Graf  3.21'!A1" display="Vai" xr:uid="{FC250909-AF4F-40E2-9544-E3353401FABF}"/>
    <hyperlink ref="C57" location="'Tab 3.4 Graf 3.22'!A1" display="Vai" xr:uid="{DC592E58-B84F-4756-BC6A-5855E011918A}"/>
    <hyperlink ref="C58" location="'Tab 3.4 Graf 3.22'!A1" display="Vai" xr:uid="{9709C5BA-3A22-4D1A-B3D0-03F7C22CF1F5}"/>
    <hyperlink ref="C59" location="'Tab 3.5'!A1" display="Vai" xr:uid="{A4EF6248-F267-4E9D-8510-02DB688A768A}"/>
    <hyperlink ref="C60" location="'Tab 3.6'!A1" display="Vai" xr:uid="{D9A017FB-79D3-4F67-9180-EA7909DC29B6}"/>
    <hyperlink ref="C61" location="'Graf 3.23'!A1" display="Vai" xr:uid="{9C055BFA-095C-4941-84F4-AD06B1EE4FA2}"/>
    <hyperlink ref="C62" location="'Graf 3.24'!A1" display="Vai" xr:uid="{3C38AC61-05F5-49C1-957B-F8C8DA39657D}"/>
    <hyperlink ref="C63" location="'Tab 4.1'!A1" display="Vai" xr:uid="{F4C712A0-9CF6-4694-85A3-F06426B971ED}"/>
    <hyperlink ref="C64" location="'Graf 4.2'!A1" display="Vai" xr:uid="{7F0110EE-35CA-4468-9FF7-3FD43CA341B0}"/>
    <hyperlink ref="C65" location="'Graf 4.2'!A1" display="Vai" xr:uid="{6E920BB7-E41B-4FD3-B399-E4B32A3688CA}"/>
    <hyperlink ref="C66" location="'Graf 4.3'!A1" display="Vai" xr:uid="{62084D34-C5FE-45A1-BF6E-25A0F0341028}"/>
    <hyperlink ref="C67" location="'Graf 4.4'!A1" display="Vai" xr:uid="{E6E79D69-04C3-4B82-9829-40BF002B1E8D}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AD7C1-2F56-442E-9510-6274F2CFACD6}">
  <dimension ref="B2:Y37"/>
  <sheetViews>
    <sheetView topLeftCell="I1" zoomScaleNormal="100" workbookViewId="0">
      <selection activeCell="D7" sqref="D7:W7"/>
    </sheetView>
  </sheetViews>
  <sheetFormatPr defaultRowHeight="15" x14ac:dyDescent="0.25"/>
  <cols>
    <col min="1" max="1" width="9" style="303"/>
    <col min="2" max="2" width="16.625" style="303" customWidth="1"/>
    <col min="3" max="6" width="8.625" style="303" bestFit="1" customWidth="1"/>
    <col min="7" max="8" width="9" style="303"/>
    <col min="9" max="9" width="15.875" style="303" customWidth="1"/>
    <col min="10" max="20" width="9" style="303"/>
    <col min="21" max="21" width="11.25" style="303" customWidth="1"/>
    <col min="22" max="16384" width="9" style="303"/>
  </cols>
  <sheetData>
    <row r="2" spans="2:25" x14ac:dyDescent="0.25">
      <c r="I2" s="344" t="s">
        <v>226</v>
      </c>
    </row>
    <row r="3" spans="2:25" s="346" customFormat="1" ht="26.25" customHeight="1" x14ac:dyDescent="0.2">
      <c r="B3" s="345" t="s">
        <v>227</v>
      </c>
      <c r="I3" s="347" t="s">
        <v>228</v>
      </c>
      <c r="J3" s="348" t="s">
        <v>229</v>
      </c>
      <c r="K3" s="348"/>
      <c r="L3" s="348"/>
      <c r="M3" s="349"/>
      <c r="N3" s="348" t="s">
        <v>49</v>
      </c>
      <c r="O3" s="350"/>
      <c r="P3" s="348"/>
      <c r="Q3" s="351" t="s">
        <v>44</v>
      </c>
      <c r="R3" s="352"/>
      <c r="S3" s="352"/>
      <c r="U3" s="345" t="s">
        <v>230</v>
      </c>
      <c r="Y3" s="307" t="s">
        <v>231</v>
      </c>
    </row>
    <row r="4" spans="2:25" ht="15.75" thickBot="1" x14ac:dyDescent="0.3">
      <c r="C4" s="308" t="s">
        <v>2</v>
      </c>
      <c r="D4" s="308" t="s">
        <v>12</v>
      </c>
      <c r="E4" s="308" t="s">
        <v>20</v>
      </c>
      <c r="F4" s="310" t="s">
        <v>147</v>
      </c>
      <c r="I4" s="353"/>
      <c r="J4" s="354" t="s">
        <v>2</v>
      </c>
      <c r="K4" s="354">
        <v>2011</v>
      </c>
      <c r="L4" s="354">
        <v>2019</v>
      </c>
      <c r="M4" s="355">
        <v>2020</v>
      </c>
      <c r="N4" s="354" t="s">
        <v>232</v>
      </c>
      <c r="O4" s="356" t="s">
        <v>233</v>
      </c>
      <c r="P4" s="354" t="s">
        <v>234</v>
      </c>
      <c r="Q4" s="357">
        <v>2011</v>
      </c>
      <c r="R4" s="354">
        <v>2019</v>
      </c>
      <c r="S4" s="354">
        <v>2020</v>
      </c>
      <c r="V4" s="357">
        <v>2011</v>
      </c>
      <c r="W4" s="354">
        <v>2020</v>
      </c>
    </row>
    <row r="5" spans="2:25" x14ac:dyDescent="0.25">
      <c r="B5" s="329" t="s">
        <v>197</v>
      </c>
      <c r="C5" s="242">
        <v>56976981</v>
      </c>
      <c r="D5" s="242">
        <v>60026841</v>
      </c>
      <c r="E5" s="242">
        <v>59729080.5</v>
      </c>
      <c r="F5" s="242">
        <v>59438850.5</v>
      </c>
      <c r="I5" s="358" t="s">
        <v>27</v>
      </c>
      <c r="J5" s="359">
        <v>7096</v>
      </c>
      <c r="K5" s="359">
        <v>3860</v>
      </c>
      <c r="L5" s="359">
        <v>3173</v>
      </c>
      <c r="M5" s="360">
        <v>2395</v>
      </c>
      <c r="N5" s="361">
        <f>(M5-J5)/J5*100</f>
        <v>-66.248590755355124</v>
      </c>
      <c r="O5" s="361">
        <f>(M5-K5)/K5*100</f>
        <v>-37.953367875647672</v>
      </c>
      <c r="P5" s="361">
        <f>(M5-L5)/L5*100</f>
        <v>-24.519382288055468</v>
      </c>
      <c r="Q5" s="362">
        <f t="shared" ref="Q5:S20" si="0">K5/D5*1000000</f>
        <v>64.304566685426607</v>
      </c>
      <c r="R5" s="361">
        <f t="shared" si="0"/>
        <v>53.123201854748125</v>
      </c>
      <c r="S5" s="361">
        <f t="shared" si="0"/>
        <v>40.293511396220559</v>
      </c>
      <c r="U5" s="363" t="s">
        <v>214</v>
      </c>
      <c r="V5" s="364">
        <v>60.439106010191942</v>
      </c>
      <c r="W5" s="365">
        <v>84.060456280156686</v>
      </c>
    </row>
    <row r="6" spans="2:25" x14ac:dyDescent="0.25">
      <c r="B6" s="314" t="s">
        <v>198</v>
      </c>
      <c r="C6" s="330">
        <v>4216073.5</v>
      </c>
      <c r="D6" s="330">
        <v>4413816</v>
      </c>
      <c r="E6" s="330">
        <v>4319891</v>
      </c>
      <c r="F6" s="330">
        <v>4293081</v>
      </c>
      <c r="I6" s="363" t="s">
        <v>198</v>
      </c>
      <c r="J6" s="366">
        <v>563</v>
      </c>
      <c r="K6" s="366">
        <v>320</v>
      </c>
      <c r="L6" s="366">
        <v>232</v>
      </c>
      <c r="M6" s="367">
        <v>182</v>
      </c>
      <c r="N6" s="368">
        <f t="shared" ref="N6:N25" si="1">(M6-J6)/J6*100</f>
        <v>-67.673179396092365</v>
      </c>
      <c r="O6" s="368">
        <f t="shared" ref="O6:O25" si="2">(M6-K6)/K6*100</f>
        <v>-43.125</v>
      </c>
      <c r="P6" s="368">
        <f t="shared" ref="P6:P25" si="3">(M6-L6)/L6*100</f>
        <v>-21.551724137931032</v>
      </c>
      <c r="Q6" s="364">
        <f t="shared" si="0"/>
        <v>72.499623908200974</v>
      </c>
      <c r="R6" s="365">
        <f t="shared" si="0"/>
        <v>53.705058761899316</v>
      </c>
      <c r="S6" s="365">
        <f t="shared" si="0"/>
        <v>42.393795970772508</v>
      </c>
      <c r="U6" s="363" t="s">
        <v>220</v>
      </c>
      <c r="V6" s="364">
        <v>60.406317051011925</v>
      </c>
      <c r="W6" s="365">
        <v>59.344122511255861</v>
      </c>
    </row>
    <row r="7" spans="2:25" x14ac:dyDescent="0.25">
      <c r="B7" s="314" t="s">
        <v>199</v>
      </c>
      <c r="C7" s="330">
        <v>119310</v>
      </c>
      <c r="D7" s="330">
        <v>127229</v>
      </c>
      <c r="E7" s="330">
        <v>125343.5</v>
      </c>
      <c r="F7" s="330">
        <v>124561.5</v>
      </c>
      <c r="I7" s="363" t="s">
        <v>199</v>
      </c>
      <c r="J7" s="366">
        <v>16</v>
      </c>
      <c r="K7" s="366">
        <v>9</v>
      </c>
      <c r="L7" s="366">
        <v>4</v>
      </c>
      <c r="M7" s="369" t="s">
        <v>45</v>
      </c>
      <c r="N7" s="370" t="s">
        <v>45</v>
      </c>
      <c r="O7" s="370" t="s">
        <v>45</v>
      </c>
      <c r="P7" s="370" t="s">
        <v>45</v>
      </c>
      <c r="Q7" s="371">
        <f t="shared" si="0"/>
        <v>70.738589472525916</v>
      </c>
      <c r="R7" s="372">
        <f t="shared" si="0"/>
        <v>31.912304985898746</v>
      </c>
      <c r="S7" s="370" t="s">
        <v>45</v>
      </c>
      <c r="U7" s="373" t="s">
        <v>235</v>
      </c>
      <c r="V7" s="364">
        <v>56.107114285354982</v>
      </c>
      <c r="W7" s="365">
        <v>51.968612813882302</v>
      </c>
    </row>
    <row r="8" spans="2:25" x14ac:dyDescent="0.25">
      <c r="B8" s="314" t="s">
        <v>200</v>
      </c>
      <c r="C8" s="330">
        <v>1574575</v>
      </c>
      <c r="D8" s="330">
        <v>1591344.5</v>
      </c>
      <c r="E8" s="330">
        <v>1528903</v>
      </c>
      <c r="F8" s="330">
        <v>1521660.5</v>
      </c>
      <c r="I8" s="373" t="s">
        <v>200</v>
      </c>
      <c r="J8" s="374">
        <v>173</v>
      </c>
      <c r="K8" s="374">
        <v>80</v>
      </c>
      <c r="L8" s="374">
        <v>64</v>
      </c>
      <c r="M8" s="375">
        <v>59</v>
      </c>
      <c r="N8" s="368">
        <f t="shared" si="1"/>
        <v>-65.895953757225428</v>
      </c>
      <c r="O8" s="368">
        <f t="shared" si="2"/>
        <v>-26.25</v>
      </c>
      <c r="P8" s="368">
        <f t="shared" si="3"/>
        <v>-7.8125</v>
      </c>
      <c r="Q8" s="364">
        <f t="shared" si="0"/>
        <v>50.271955569645669</v>
      </c>
      <c r="R8" s="365">
        <f t="shared" si="0"/>
        <v>41.860078762354448</v>
      </c>
      <c r="S8" s="365">
        <f t="shared" si="0"/>
        <v>38.773432050053216</v>
      </c>
      <c r="U8" s="363" t="s">
        <v>207</v>
      </c>
      <c r="V8" s="364">
        <v>68.544832534299104</v>
      </c>
      <c r="W8" s="365">
        <v>51.854758279044283</v>
      </c>
    </row>
    <row r="9" spans="2:25" x14ac:dyDescent="0.25">
      <c r="B9" s="314" t="s">
        <v>201</v>
      </c>
      <c r="C9" s="330">
        <v>9018996.5</v>
      </c>
      <c r="D9" s="330">
        <v>9778562</v>
      </c>
      <c r="E9" s="330">
        <v>10019217.5</v>
      </c>
      <c r="F9" s="330">
        <v>10004578</v>
      </c>
      <c r="I9" s="373" t="s">
        <v>201</v>
      </c>
      <c r="J9" s="374">
        <v>1073</v>
      </c>
      <c r="K9" s="374">
        <v>532</v>
      </c>
      <c r="L9" s="374">
        <v>438</v>
      </c>
      <c r="M9" s="375">
        <v>317</v>
      </c>
      <c r="N9" s="368">
        <f t="shared" si="1"/>
        <v>-70.456663560111835</v>
      </c>
      <c r="O9" s="368">
        <f t="shared" si="2"/>
        <v>-40.413533834586467</v>
      </c>
      <c r="P9" s="368">
        <f t="shared" si="3"/>
        <v>-27.62557077625571</v>
      </c>
      <c r="Q9" s="364">
        <f t="shared" si="0"/>
        <v>54.404727402658999</v>
      </c>
      <c r="R9" s="365">
        <f t="shared" si="0"/>
        <v>43.715988798526432</v>
      </c>
      <c r="S9" s="365">
        <f t="shared" si="0"/>
        <v>31.685494380672527</v>
      </c>
      <c r="U9" s="363" t="s">
        <v>205</v>
      </c>
      <c r="V9" s="364">
        <v>91.293884256928834</v>
      </c>
      <c r="W9" s="365">
        <v>50.09515833664306</v>
      </c>
    </row>
    <row r="10" spans="2:25" x14ac:dyDescent="0.25">
      <c r="B10" s="314" t="s">
        <v>202</v>
      </c>
      <c r="C10" s="330">
        <v>937522.5</v>
      </c>
      <c r="D10" s="330">
        <v>1033737</v>
      </c>
      <c r="E10" s="330">
        <v>1076051.5</v>
      </c>
      <c r="F10" s="330">
        <v>1077573.5</v>
      </c>
      <c r="I10" s="373" t="s">
        <v>235</v>
      </c>
      <c r="J10" s="374">
        <v>148</v>
      </c>
      <c r="K10" s="374">
        <v>58</v>
      </c>
      <c r="L10" s="374">
        <v>71</v>
      </c>
      <c r="M10" s="375">
        <v>56</v>
      </c>
      <c r="N10" s="368">
        <f t="shared" si="1"/>
        <v>-62.162162162162161</v>
      </c>
      <c r="O10" s="368">
        <f>(M10-K10)/K10*100</f>
        <v>-3.4482758620689653</v>
      </c>
      <c r="P10" s="368">
        <f t="shared" si="3"/>
        <v>-21.12676056338028</v>
      </c>
      <c r="Q10" s="364">
        <f t="shared" si="0"/>
        <v>56.107114285354982</v>
      </c>
      <c r="R10" s="365">
        <f t="shared" si="0"/>
        <v>65.981972052452889</v>
      </c>
      <c r="S10" s="365">
        <f t="shared" si="0"/>
        <v>51.968612813882302</v>
      </c>
      <c r="U10" s="373" t="s">
        <v>203</v>
      </c>
      <c r="V10" s="364">
        <v>75.561071673055224</v>
      </c>
      <c r="W10" s="365">
        <v>46.979355650442002</v>
      </c>
    </row>
    <row r="11" spans="2:25" x14ac:dyDescent="0.25">
      <c r="B11" s="314" t="s">
        <v>203</v>
      </c>
      <c r="C11" s="330">
        <v>4518089.5</v>
      </c>
      <c r="D11" s="330">
        <v>4883467</v>
      </c>
      <c r="E11" s="330">
        <v>4881861.5</v>
      </c>
      <c r="F11" s="330">
        <v>4874481.5</v>
      </c>
      <c r="I11" s="373" t="s">
        <v>203</v>
      </c>
      <c r="J11" s="374">
        <v>693</v>
      </c>
      <c r="K11" s="374">
        <v>369</v>
      </c>
      <c r="L11" s="374">
        <v>336</v>
      </c>
      <c r="M11" s="375">
        <v>229</v>
      </c>
      <c r="N11" s="368">
        <f t="shared" si="1"/>
        <v>-66.95526695526695</v>
      </c>
      <c r="O11" s="368">
        <f t="shared" si="2"/>
        <v>-37.94037940379404</v>
      </c>
      <c r="P11" s="368">
        <f t="shared" si="3"/>
        <v>-31.845238095238095</v>
      </c>
      <c r="Q11" s="364">
        <f t="shared" si="0"/>
        <v>75.561071673055224</v>
      </c>
      <c r="R11" s="365">
        <f t="shared" si="0"/>
        <v>68.826204922036396</v>
      </c>
      <c r="S11" s="365">
        <f t="shared" si="0"/>
        <v>46.979355650442002</v>
      </c>
      <c r="U11" s="363" t="s">
        <v>208</v>
      </c>
      <c r="V11" s="364">
        <v>83.235848453974768</v>
      </c>
      <c r="W11" s="365">
        <v>45.833349939619545</v>
      </c>
    </row>
    <row r="12" spans="2:25" x14ac:dyDescent="0.25">
      <c r="B12" s="314" t="s">
        <v>204</v>
      </c>
      <c r="C12" s="330">
        <v>1182975.5</v>
      </c>
      <c r="D12" s="330">
        <v>1224501.5</v>
      </c>
      <c r="E12" s="330">
        <v>1208315</v>
      </c>
      <c r="F12" s="330">
        <v>1203863</v>
      </c>
      <c r="I12" s="373" t="s">
        <v>236</v>
      </c>
      <c r="J12" s="374">
        <v>207</v>
      </c>
      <c r="K12" s="374">
        <v>84</v>
      </c>
      <c r="L12" s="374">
        <v>72</v>
      </c>
      <c r="M12" s="375">
        <v>47</v>
      </c>
      <c r="N12" s="368">
        <f t="shared" si="1"/>
        <v>-77.294685990338166</v>
      </c>
      <c r="O12" s="368">
        <f t="shared" si="2"/>
        <v>-44.047619047619044</v>
      </c>
      <c r="P12" s="368">
        <f t="shared" si="3"/>
        <v>-34.722222222222221</v>
      </c>
      <c r="Q12" s="364">
        <f t="shared" si="0"/>
        <v>68.599344304600677</v>
      </c>
      <c r="R12" s="365">
        <f t="shared" si="0"/>
        <v>59.587110976856202</v>
      </c>
      <c r="S12" s="365">
        <f t="shared" si="0"/>
        <v>39.040987221967953</v>
      </c>
      <c r="U12" s="358" t="s">
        <v>137</v>
      </c>
      <c r="V12" s="362">
        <v>62.386220312051364</v>
      </c>
      <c r="W12" s="361">
        <v>45.826079155619539</v>
      </c>
    </row>
    <row r="13" spans="2:25" x14ac:dyDescent="0.25">
      <c r="B13" s="314" t="s">
        <v>205</v>
      </c>
      <c r="C13" s="330">
        <v>3984686.5</v>
      </c>
      <c r="D13" s="330">
        <v>4381454.5</v>
      </c>
      <c r="E13" s="330">
        <v>4461786</v>
      </c>
      <c r="F13" s="330">
        <v>4451528</v>
      </c>
      <c r="I13" s="363" t="s">
        <v>205</v>
      </c>
      <c r="J13" s="366">
        <v>813</v>
      </c>
      <c r="K13" s="366">
        <v>400</v>
      </c>
      <c r="L13" s="366">
        <v>352</v>
      </c>
      <c r="M13" s="367">
        <v>223</v>
      </c>
      <c r="N13" s="368">
        <f t="shared" si="1"/>
        <v>-72.570725707257083</v>
      </c>
      <c r="O13" s="368">
        <f t="shared" si="2"/>
        <v>-44.25</v>
      </c>
      <c r="P13" s="368">
        <f t="shared" si="3"/>
        <v>-36.647727272727273</v>
      </c>
      <c r="Q13" s="364">
        <f t="shared" si="0"/>
        <v>91.293884256928834</v>
      </c>
      <c r="R13" s="365">
        <f t="shared" si="0"/>
        <v>78.892174568659286</v>
      </c>
      <c r="S13" s="365">
        <f t="shared" si="0"/>
        <v>50.09515833664306</v>
      </c>
      <c r="U13" s="363" t="s">
        <v>209</v>
      </c>
      <c r="V13" s="364">
        <v>76.105190624700057</v>
      </c>
      <c r="W13" s="365">
        <v>45.446238971125013</v>
      </c>
    </row>
    <row r="14" spans="2:25" x14ac:dyDescent="0.25">
      <c r="B14" s="314" t="s">
        <v>206</v>
      </c>
      <c r="C14" s="330">
        <v>3496983</v>
      </c>
      <c r="D14" s="330">
        <v>3729899</v>
      </c>
      <c r="E14" s="330">
        <v>3696949</v>
      </c>
      <c r="F14" s="330">
        <v>3692710</v>
      </c>
      <c r="I14" s="363" t="s">
        <v>206</v>
      </c>
      <c r="J14" s="366">
        <v>501</v>
      </c>
      <c r="K14" s="366">
        <v>265</v>
      </c>
      <c r="L14" s="366">
        <v>209</v>
      </c>
      <c r="M14" s="367">
        <v>152</v>
      </c>
      <c r="N14" s="368">
        <f t="shared" si="1"/>
        <v>-69.660678642714572</v>
      </c>
      <c r="O14" s="368">
        <f t="shared" si="2"/>
        <v>-42.641509433962263</v>
      </c>
      <c r="P14" s="368">
        <f t="shared" si="3"/>
        <v>-27.27272727272727</v>
      </c>
      <c r="Q14" s="364">
        <f t="shared" si="0"/>
        <v>71.047500213812768</v>
      </c>
      <c r="R14" s="365">
        <f t="shared" si="0"/>
        <v>56.533103377947604</v>
      </c>
      <c r="S14" s="365">
        <f t="shared" si="0"/>
        <v>41.162181703951845</v>
      </c>
      <c r="U14" s="363" t="s">
        <v>198</v>
      </c>
      <c r="V14" s="364">
        <v>72.499623908200974</v>
      </c>
      <c r="W14" s="365">
        <v>42.393795970772508</v>
      </c>
    </row>
    <row r="15" spans="2:25" x14ac:dyDescent="0.25">
      <c r="B15" s="314" t="s">
        <v>207</v>
      </c>
      <c r="C15" s="330">
        <v>825181.5</v>
      </c>
      <c r="D15" s="330">
        <v>889928.5</v>
      </c>
      <c r="E15" s="330">
        <v>871954.5</v>
      </c>
      <c r="F15" s="330">
        <v>867808.5</v>
      </c>
      <c r="I15" s="363" t="s">
        <v>207</v>
      </c>
      <c r="J15" s="366">
        <v>117</v>
      </c>
      <c r="K15" s="366">
        <v>61</v>
      </c>
      <c r="L15" s="366">
        <v>51</v>
      </c>
      <c r="M15" s="367">
        <v>45</v>
      </c>
      <c r="N15" s="368">
        <f t="shared" si="1"/>
        <v>-61.53846153846154</v>
      </c>
      <c r="O15" s="368">
        <f t="shared" si="2"/>
        <v>-26.229508196721312</v>
      </c>
      <c r="P15" s="368">
        <f t="shared" si="3"/>
        <v>-11.76470588235294</v>
      </c>
      <c r="Q15" s="364">
        <f t="shared" si="0"/>
        <v>68.544832534299104</v>
      </c>
      <c r="R15" s="365">
        <f t="shared" si="0"/>
        <v>58.489290438893313</v>
      </c>
      <c r="S15" s="365">
        <f t="shared" si="0"/>
        <v>51.854758279044283</v>
      </c>
      <c r="U15" s="363" t="s">
        <v>206</v>
      </c>
      <c r="V15" s="364">
        <v>71.047500213812768</v>
      </c>
      <c r="W15" s="365">
        <v>41.162181703951845</v>
      </c>
    </row>
    <row r="16" spans="2:25" x14ac:dyDescent="0.25">
      <c r="B16" s="314" t="s">
        <v>208</v>
      </c>
      <c r="C16" s="330">
        <v>1458734.5</v>
      </c>
      <c r="D16" s="330">
        <v>1549813</v>
      </c>
      <c r="E16" s="330">
        <v>1516496.5</v>
      </c>
      <c r="F16" s="330">
        <v>1505454</v>
      </c>
      <c r="I16" s="363" t="s">
        <v>208</v>
      </c>
      <c r="J16" s="366">
        <v>228</v>
      </c>
      <c r="K16" s="366">
        <v>129</v>
      </c>
      <c r="L16" s="366">
        <v>99</v>
      </c>
      <c r="M16" s="367">
        <v>69</v>
      </c>
      <c r="N16" s="368">
        <f t="shared" si="1"/>
        <v>-69.73684210526315</v>
      </c>
      <c r="O16" s="368">
        <f t="shared" si="2"/>
        <v>-46.511627906976742</v>
      </c>
      <c r="P16" s="368">
        <f>(M16-L16)/L16*100</f>
        <v>-30.303030303030305</v>
      </c>
      <c r="Q16" s="364">
        <f t="shared" si="0"/>
        <v>83.235848453974768</v>
      </c>
      <c r="R16" s="365">
        <f t="shared" si="0"/>
        <v>65.28204977723324</v>
      </c>
      <c r="S16" s="365">
        <f t="shared" si="0"/>
        <v>45.833349939619545</v>
      </c>
      <c r="U16" s="363" t="s">
        <v>216</v>
      </c>
      <c r="V16" s="364">
        <v>66.062475356076135</v>
      </c>
      <c r="W16" s="365">
        <v>40.572673138177088</v>
      </c>
    </row>
    <row r="17" spans="2:25" x14ac:dyDescent="0.25">
      <c r="B17" s="314" t="s">
        <v>209</v>
      </c>
      <c r="C17" s="330">
        <v>5117063.5</v>
      </c>
      <c r="D17" s="330">
        <v>5584376</v>
      </c>
      <c r="E17" s="330">
        <v>5764388</v>
      </c>
      <c r="F17" s="330">
        <v>5743049.5</v>
      </c>
      <c r="I17" s="363" t="s">
        <v>209</v>
      </c>
      <c r="J17" s="366">
        <v>731</v>
      </c>
      <c r="K17" s="366">
        <v>425</v>
      </c>
      <c r="L17" s="366">
        <v>295</v>
      </c>
      <c r="M17" s="367">
        <v>261</v>
      </c>
      <c r="N17" s="368">
        <f t="shared" si="1"/>
        <v>-64.295485636114918</v>
      </c>
      <c r="O17" s="368">
        <f t="shared" si="2"/>
        <v>-38.588235294117645</v>
      </c>
      <c r="P17" s="368">
        <f t="shared" si="3"/>
        <v>-11.525423728813559</v>
      </c>
      <c r="Q17" s="364">
        <f t="shared" si="0"/>
        <v>76.105190624700057</v>
      </c>
      <c r="R17" s="365">
        <f t="shared" si="0"/>
        <v>51.176291394680582</v>
      </c>
      <c r="S17" s="365">
        <f t="shared" si="0"/>
        <v>45.446238971125013</v>
      </c>
      <c r="U17" s="358" t="s">
        <v>27</v>
      </c>
      <c r="V17" s="362">
        <v>64.304566685426607</v>
      </c>
      <c r="W17" s="361">
        <v>40.293511396220559</v>
      </c>
    </row>
    <row r="18" spans="2:25" x14ac:dyDescent="0.25">
      <c r="B18" s="319" t="s">
        <v>137</v>
      </c>
      <c r="C18" s="251">
        <v>1261743.5</v>
      </c>
      <c r="D18" s="251">
        <v>1330422</v>
      </c>
      <c r="E18" s="251">
        <v>1297293</v>
      </c>
      <c r="F18" s="251">
        <v>1287476.5</v>
      </c>
      <c r="I18" s="358" t="s">
        <v>137</v>
      </c>
      <c r="J18" s="359">
        <v>168</v>
      </c>
      <c r="K18" s="359">
        <v>83</v>
      </c>
      <c r="L18" s="359">
        <v>78</v>
      </c>
      <c r="M18" s="360">
        <v>59</v>
      </c>
      <c r="N18" s="361">
        <f t="shared" si="1"/>
        <v>-64.88095238095238</v>
      </c>
      <c r="O18" s="361">
        <f t="shared" si="2"/>
        <v>-28.915662650602407</v>
      </c>
      <c r="P18" s="361">
        <f t="shared" si="3"/>
        <v>-24.358974358974358</v>
      </c>
      <c r="Q18" s="362">
        <f t="shared" si="0"/>
        <v>62.386220312051364</v>
      </c>
      <c r="R18" s="361">
        <f t="shared" si="0"/>
        <v>60.125199164722233</v>
      </c>
      <c r="S18" s="361">
        <f t="shared" si="0"/>
        <v>45.826079155619539</v>
      </c>
      <c r="U18" s="373" t="s">
        <v>236</v>
      </c>
      <c r="V18" s="364">
        <v>68.599344304600677</v>
      </c>
      <c r="W18" s="365">
        <v>39.040987221967953</v>
      </c>
    </row>
    <row r="19" spans="2:25" x14ac:dyDescent="0.25">
      <c r="B19" s="314" t="s">
        <v>214</v>
      </c>
      <c r="C19" s="376">
        <v>320829</v>
      </c>
      <c r="D19" s="376">
        <v>314366</v>
      </c>
      <c r="E19" s="376">
        <v>302153</v>
      </c>
      <c r="F19" s="376">
        <v>297405</v>
      </c>
      <c r="I19" s="363" t="s">
        <v>214</v>
      </c>
      <c r="J19" s="366">
        <v>37</v>
      </c>
      <c r="K19" s="366">
        <v>19</v>
      </c>
      <c r="L19" s="366">
        <v>28</v>
      </c>
      <c r="M19" s="367">
        <v>25</v>
      </c>
      <c r="N19" s="368">
        <f t="shared" si="1"/>
        <v>-32.432432432432435</v>
      </c>
      <c r="O19" s="368">
        <f t="shared" si="2"/>
        <v>31.578947368421051</v>
      </c>
      <c r="P19" s="368">
        <f t="shared" si="3"/>
        <v>-10.714285714285714</v>
      </c>
      <c r="Q19" s="364">
        <f t="shared" si="0"/>
        <v>60.439106010191942</v>
      </c>
      <c r="R19" s="365">
        <f t="shared" si="0"/>
        <v>92.668283948860349</v>
      </c>
      <c r="S19" s="365">
        <f t="shared" si="0"/>
        <v>84.060456280156686</v>
      </c>
      <c r="U19" s="373" t="s">
        <v>200</v>
      </c>
      <c r="V19" s="364">
        <v>50.271955569645669</v>
      </c>
      <c r="W19" s="365">
        <v>38.773432050053216</v>
      </c>
    </row>
    <row r="20" spans="2:25" x14ac:dyDescent="0.25">
      <c r="B20" s="314" t="s">
        <v>215</v>
      </c>
      <c r="C20" s="330">
        <v>5704049.5</v>
      </c>
      <c r="D20" s="330">
        <v>5825210</v>
      </c>
      <c r="E20" s="330">
        <v>5726217</v>
      </c>
      <c r="F20" s="330">
        <v>5668201.5</v>
      </c>
      <c r="I20" s="363" t="s">
        <v>215</v>
      </c>
      <c r="J20" s="366">
        <v>357</v>
      </c>
      <c r="K20" s="366">
        <v>243</v>
      </c>
      <c r="L20" s="366">
        <v>223</v>
      </c>
      <c r="M20" s="367">
        <v>176</v>
      </c>
      <c r="N20" s="368">
        <f t="shared" si="1"/>
        <v>-50.700280112044815</v>
      </c>
      <c r="O20" s="368">
        <f t="shared" si="2"/>
        <v>-27.572016460905353</v>
      </c>
      <c r="P20" s="368">
        <f t="shared" si="3"/>
        <v>-21.076233183856502</v>
      </c>
      <c r="Q20" s="364">
        <f t="shared" si="0"/>
        <v>41.715234300565989</v>
      </c>
      <c r="R20" s="365">
        <f t="shared" si="0"/>
        <v>38.943686556063099</v>
      </c>
      <c r="S20" s="365">
        <f t="shared" si="0"/>
        <v>31.050413433608526</v>
      </c>
      <c r="U20" s="363" t="s">
        <v>219</v>
      </c>
      <c r="V20" s="364">
        <v>53.549756022569149</v>
      </c>
      <c r="W20" s="365">
        <v>33.165121621753848</v>
      </c>
    </row>
    <row r="21" spans="2:25" x14ac:dyDescent="0.25">
      <c r="B21" s="314" t="s">
        <v>216</v>
      </c>
      <c r="C21" s="330">
        <v>4023374</v>
      </c>
      <c r="D21" s="330">
        <v>4102177.5</v>
      </c>
      <c r="E21" s="330">
        <v>3964416.5</v>
      </c>
      <c r="F21" s="330">
        <v>3943541</v>
      </c>
      <c r="I21" s="363" t="s">
        <v>216</v>
      </c>
      <c r="J21" s="366">
        <v>462</v>
      </c>
      <c r="K21" s="366">
        <v>271</v>
      </c>
      <c r="L21" s="366">
        <v>207</v>
      </c>
      <c r="M21" s="367">
        <v>160</v>
      </c>
      <c r="N21" s="368">
        <f t="shared" si="1"/>
        <v>-65.367965367965368</v>
      </c>
      <c r="O21" s="368">
        <f t="shared" si="2"/>
        <v>-40.959409594095945</v>
      </c>
      <c r="P21" s="368">
        <f t="shared" si="3"/>
        <v>-22.705314009661837</v>
      </c>
      <c r="Q21" s="364">
        <f t="shared" ref="Q21:S39" si="4">K21/D21*1000000</f>
        <v>66.062475356076135</v>
      </c>
      <c r="R21" s="365">
        <f t="shared" si="4"/>
        <v>52.214493608327984</v>
      </c>
      <c r="S21" s="365">
        <f t="shared" si="4"/>
        <v>40.572673138177088</v>
      </c>
      <c r="U21" s="363" t="s">
        <v>217</v>
      </c>
      <c r="V21" s="364">
        <v>63.784855406628452</v>
      </c>
      <c r="W21" s="365">
        <v>32.775422802954154</v>
      </c>
      <c r="Y21" s="327" t="s">
        <v>188</v>
      </c>
    </row>
    <row r="22" spans="2:25" x14ac:dyDescent="0.25">
      <c r="B22" s="314" t="s">
        <v>217</v>
      </c>
      <c r="C22" s="330">
        <v>598253.5</v>
      </c>
      <c r="D22" s="330">
        <v>580075</v>
      </c>
      <c r="E22" s="330">
        <v>555920.5</v>
      </c>
      <c r="F22" s="330">
        <v>549192</v>
      </c>
      <c r="I22" s="363" t="s">
        <v>217</v>
      </c>
      <c r="J22" s="366">
        <v>59</v>
      </c>
      <c r="K22" s="366">
        <v>37</v>
      </c>
      <c r="L22" s="366">
        <v>29</v>
      </c>
      <c r="M22" s="367">
        <v>18</v>
      </c>
      <c r="N22" s="368">
        <f t="shared" si="1"/>
        <v>-69.491525423728817</v>
      </c>
      <c r="O22" s="368">
        <f t="shared" si="2"/>
        <v>-51.351351351351347</v>
      </c>
      <c r="P22" s="368">
        <f t="shared" si="3"/>
        <v>-37.931034482758619</v>
      </c>
      <c r="Q22" s="364">
        <f t="shared" si="4"/>
        <v>63.784855406628452</v>
      </c>
      <c r="R22" s="365">
        <f t="shared" si="4"/>
        <v>52.165732330432142</v>
      </c>
      <c r="S22" s="365">
        <f t="shared" si="4"/>
        <v>32.775422802954154</v>
      </c>
      <c r="U22" s="363" t="s">
        <v>218</v>
      </c>
      <c r="V22" s="364">
        <v>52.784040948234839</v>
      </c>
      <c r="W22" s="365">
        <v>32.492514070989749</v>
      </c>
    </row>
    <row r="23" spans="2:25" x14ac:dyDescent="0.25">
      <c r="B23" s="314" t="s">
        <v>218</v>
      </c>
      <c r="C23" s="330">
        <v>2013453.5</v>
      </c>
      <c r="D23" s="330">
        <v>1970292.5</v>
      </c>
      <c r="E23" s="330">
        <v>1903065.5</v>
      </c>
      <c r="F23" s="330">
        <v>1877355.5</v>
      </c>
      <c r="I23" s="363" t="s">
        <v>218</v>
      </c>
      <c r="J23" s="366">
        <v>173</v>
      </c>
      <c r="K23" s="366">
        <v>104</v>
      </c>
      <c r="L23" s="366">
        <v>104</v>
      </c>
      <c r="M23" s="367">
        <v>61</v>
      </c>
      <c r="N23" s="368">
        <f t="shared" si="1"/>
        <v>-64.739884393063591</v>
      </c>
      <c r="O23" s="368">
        <f t="shared" si="2"/>
        <v>-41.346153846153847</v>
      </c>
      <c r="P23" s="368">
        <f t="shared" si="3"/>
        <v>-41.346153846153847</v>
      </c>
      <c r="Q23" s="364">
        <f t="shared" si="4"/>
        <v>52.784040948234839</v>
      </c>
      <c r="R23" s="365">
        <f t="shared" si="4"/>
        <v>54.648670789313343</v>
      </c>
      <c r="S23" s="365">
        <f t="shared" si="4"/>
        <v>32.492514070989749</v>
      </c>
      <c r="U23" s="373" t="s">
        <v>201</v>
      </c>
      <c r="V23" s="364">
        <v>54.404727402658999</v>
      </c>
      <c r="W23" s="365">
        <v>31.685494380672527</v>
      </c>
    </row>
    <row r="24" spans="2:25" x14ac:dyDescent="0.25">
      <c r="B24" s="314" t="s">
        <v>219</v>
      </c>
      <c r="C24" s="330">
        <v>4972687</v>
      </c>
      <c r="D24" s="330">
        <v>5060714</v>
      </c>
      <c r="E24" s="330">
        <v>4891919</v>
      </c>
      <c r="F24" s="330">
        <v>4854497.5</v>
      </c>
      <c r="I24" s="363" t="s">
        <v>219</v>
      </c>
      <c r="J24" s="366">
        <v>365</v>
      </c>
      <c r="K24" s="366">
        <v>271</v>
      </c>
      <c r="L24" s="366">
        <v>210</v>
      </c>
      <c r="M24" s="367">
        <v>161</v>
      </c>
      <c r="N24" s="368">
        <f t="shared" si="1"/>
        <v>-55.890410958904113</v>
      </c>
      <c r="O24" s="368">
        <f t="shared" si="2"/>
        <v>-40.59040590405904</v>
      </c>
      <c r="P24" s="368">
        <f t="shared" si="3"/>
        <v>-23.333333333333332</v>
      </c>
      <c r="Q24" s="364">
        <f t="shared" si="4"/>
        <v>53.549756022569149</v>
      </c>
      <c r="R24" s="365">
        <f t="shared" si="4"/>
        <v>42.927938913134085</v>
      </c>
      <c r="S24" s="365">
        <f t="shared" si="4"/>
        <v>33.165121621753848</v>
      </c>
      <c r="U24" s="363" t="s">
        <v>215</v>
      </c>
      <c r="V24" s="364">
        <v>41.715234300565989</v>
      </c>
      <c r="W24" s="365">
        <v>31.050413433608526</v>
      </c>
    </row>
    <row r="25" spans="2:25" x14ac:dyDescent="0.25">
      <c r="B25" s="314" t="s">
        <v>220</v>
      </c>
      <c r="C25" s="330">
        <v>1632399.5</v>
      </c>
      <c r="D25" s="330">
        <v>1655456</v>
      </c>
      <c r="E25" s="330">
        <v>1616939</v>
      </c>
      <c r="F25" s="330">
        <v>1600832.5</v>
      </c>
      <c r="I25" s="363" t="s">
        <v>220</v>
      </c>
      <c r="J25" s="366">
        <v>212</v>
      </c>
      <c r="K25" s="366">
        <v>100</v>
      </c>
      <c r="L25" s="366">
        <v>71</v>
      </c>
      <c r="M25" s="367">
        <v>95</v>
      </c>
      <c r="N25" s="368">
        <f t="shared" si="1"/>
        <v>-55.188679245283026</v>
      </c>
      <c r="O25" s="368">
        <f t="shared" si="2"/>
        <v>-5</v>
      </c>
      <c r="P25" s="368">
        <f t="shared" si="3"/>
        <v>33.802816901408448</v>
      </c>
      <c r="Q25" s="364">
        <f t="shared" si="4"/>
        <v>60.406317051011925</v>
      </c>
      <c r="R25" s="365">
        <f t="shared" si="4"/>
        <v>43.910128953535043</v>
      </c>
      <c r="S25" s="365">
        <f t="shared" si="4"/>
        <v>59.344122511255861</v>
      </c>
      <c r="U25" s="363" t="s">
        <v>199</v>
      </c>
      <c r="V25" s="371">
        <v>70.738589472525916</v>
      </c>
      <c r="W25" s="370" t="s">
        <v>45</v>
      </c>
    </row>
    <row r="27" spans="2:25" x14ac:dyDescent="0.25">
      <c r="I27" s="327" t="s">
        <v>188</v>
      </c>
      <c r="Y27" s="377"/>
    </row>
    <row r="28" spans="2:25" ht="27.75" customHeight="1" x14ac:dyDescent="0.25"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</row>
    <row r="29" spans="2:25" x14ac:dyDescent="0.25">
      <c r="C29" s="308" t="s">
        <v>2</v>
      </c>
      <c r="D29" s="308" t="s">
        <v>12</v>
      </c>
      <c r="E29" s="308" t="s">
        <v>20</v>
      </c>
      <c r="F29" s="310" t="s">
        <v>147</v>
      </c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</row>
    <row r="30" spans="2:25" x14ac:dyDescent="0.25">
      <c r="B30" s="311" t="s">
        <v>27</v>
      </c>
      <c r="C30" s="242">
        <v>56976981</v>
      </c>
      <c r="D30" s="242">
        <v>60026841</v>
      </c>
      <c r="E30" s="242">
        <v>59729080.5</v>
      </c>
      <c r="F30" s="242">
        <v>59438850.5</v>
      </c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</row>
    <row r="31" spans="2:25" x14ac:dyDescent="0.25">
      <c r="B31" s="319" t="s">
        <v>137</v>
      </c>
      <c r="C31" s="251">
        <v>1261743.5</v>
      </c>
      <c r="D31" s="251">
        <v>1330422</v>
      </c>
      <c r="E31" s="251">
        <v>1297293</v>
      </c>
      <c r="F31" s="251">
        <v>1287476.5</v>
      </c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</row>
    <row r="32" spans="2:25" x14ac:dyDescent="0.25">
      <c r="B32" s="322" t="s">
        <v>210</v>
      </c>
      <c r="C32" s="331">
        <v>297574.5</v>
      </c>
      <c r="D32" s="331">
        <v>306162</v>
      </c>
      <c r="E32" s="331">
        <v>296075.5</v>
      </c>
      <c r="F32" s="331">
        <v>292824.5</v>
      </c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</row>
    <row r="33" spans="2:25" x14ac:dyDescent="0.25">
      <c r="B33" s="322" t="s">
        <v>211</v>
      </c>
      <c r="C33" s="331">
        <v>287024.5</v>
      </c>
      <c r="D33" s="331">
        <v>309851.5</v>
      </c>
      <c r="E33" s="331">
        <v>304595.5</v>
      </c>
      <c r="F33" s="331">
        <v>302502</v>
      </c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</row>
    <row r="34" spans="2:25" x14ac:dyDescent="0.25">
      <c r="B34" s="322" t="s">
        <v>212</v>
      </c>
      <c r="C34" s="331">
        <v>295247.5</v>
      </c>
      <c r="D34" s="331">
        <v>320803</v>
      </c>
      <c r="E34" s="331">
        <v>316864.5</v>
      </c>
      <c r="F34" s="331">
        <v>315122.5</v>
      </c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</row>
    <row r="35" spans="2:25" x14ac:dyDescent="0.25">
      <c r="B35" s="322" t="s">
        <v>213</v>
      </c>
      <c r="C35" s="331">
        <v>381897</v>
      </c>
      <c r="D35" s="331">
        <v>393605.5</v>
      </c>
      <c r="E35" s="331">
        <v>379757.5</v>
      </c>
      <c r="F35" s="331">
        <v>377027.5</v>
      </c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</row>
    <row r="36" spans="2:25" x14ac:dyDescent="0.25"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</row>
    <row r="37" spans="2:25" x14ac:dyDescent="0.25"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</row>
  </sheetData>
  <mergeCells count="4">
    <mergeCell ref="I3:I4"/>
    <mergeCell ref="J3:M3"/>
    <mergeCell ref="N3:P3"/>
    <mergeCell ref="Q3:S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049C6-BD6C-4D3C-8112-5FFF76D46BC8}">
  <dimension ref="A2:AC44"/>
  <sheetViews>
    <sheetView zoomScale="85" zoomScaleNormal="85" workbookViewId="0">
      <selection activeCell="D7" sqref="D7:W7"/>
    </sheetView>
  </sheetViews>
  <sheetFormatPr defaultRowHeight="15" x14ac:dyDescent="0.25"/>
  <cols>
    <col min="1" max="1" width="14.125" style="303" customWidth="1"/>
    <col min="2" max="5" width="9" style="303"/>
    <col min="6" max="6" width="2.875" style="303" customWidth="1"/>
    <col min="7" max="7" width="13.625" style="303" customWidth="1"/>
    <col min="8" max="10" width="8.625" style="303" bestFit="1" customWidth="1"/>
    <col min="11" max="11" width="8.75" style="303" customWidth="1"/>
    <col min="12" max="12" width="3" style="303" customWidth="1"/>
    <col min="13" max="13" width="15.25" style="303" customWidth="1"/>
    <col min="14" max="20" width="9" style="303"/>
    <col min="21" max="22" width="7.5" style="303" customWidth="1"/>
    <col min="23" max="23" width="8.625" style="303" customWidth="1"/>
    <col min="24" max="24" width="2.25" style="303" customWidth="1"/>
    <col min="25" max="25" width="11.75" style="303" customWidth="1"/>
    <col min="26" max="26" width="8.75" style="303" customWidth="1"/>
    <col min="27" max="16384" width="9" style="303"/>
  </cols>
  <sheetData>
    <row r="2" spans="1:29" x14ac:dyDescent="0.25">
      <c r="M2" s="307" t="s">
        <v>237</v>
      </c>
    </row>
    <row r="3" spans="1:29" x14ac:dyDescent="0.25">
      <c r="A3" s="345" t="s">
        <v>145</v>
      </c>
      <c r="G3" s="345" t="s">
        <v>227</v>
      </c>
    </row>
    <row r="4" spans="1:29" ht="24" customHeight="1" x14ac:dyDescent="0.25">
      <c r="H4" s="346"/>
      <c r="I4" s="346"/>
      <c r="J4" s="346"/>
      <c r="K4" s="346"/>
      <c r="M4" s="379" t="s">
        <v>228</v>
      </c>
      <c r="N4" s="380" t="s">
        <v>229</v>
      </c>
      <c r="O4" s="348"/>
      <c r="P4" s="348"/>
      <c r="Q4" s="349"/>
      <c r="R4" s="380" t="s">
        <v>49</v>
      </c>
      <c r="S4" s="350"/>
      <c r="T4" s="348"/>
      <c r="U4" s="351" t="s">
        <v>238</v>
      </c>
      <c r="V4" s="352"/>
      <c r="W4" s="352"/>
      <c r="X4" s="381"/>
      <c r="AC4" s="382" t="s">
        <v>239</v>
      </c>
    </row>
    <row r="5" spans="1:29" ht="15.75" thickBot="1" x14ac:dyDescent="0.3">
      <c r="B5" s="259" t="s">
        <v>2</v>
      </c>
      <c r="C5" s="308" t="s">
        <v>12</v>
      </c>
      <c r="D5" s="308" t="s">
        <v>20</v>
      </c>
      <c r="E5" s="310" t="s">
        <v>147</v>
      </c>
      <c r="H5" s="308" t="s">
        <v>2</v>
      </c>
      <c r="I5" s="308" t="s">
        <v>12</v>
      </c>
      <c r="J5" s="308" t="s">
        <v>20</v>
      </c>
      <c r="K5" s="310" t="s">
        <v>147</v>
      </c>
      <c r="M5" s="383"/>
      <c r="N5" s="357" t="s">
        <v>2</v>
      </c>
      <c r="O5" s="354">
        <v>2011</v>
      </c>
      <c r="P5" s="354">
        <v>2019</v>
      </c>
      <c r="Q5" s="384">
        <v>2020</v>
      </c>
      <c r="R5" s="354" t="s">
        <v>232</v>
      </c>
      <c r="S5" s="356" t="s">
        <v>233</v>
      </c>
      <c r="T5" s="354" t="s">
        <v>234</v>
      </c>
      <c r="U5" s="357">
        <v>2011</v>
      </c>
      <c r="V5" s="354">
        <v>2019</v>
      </c>
      <c r="W5" s="354">
        <v>2020</v>
      </c>
      <c r="X5" s="385"/>
      <c r="Z5" s="357">
        <v>2011</v>
      </c>
      <c r="AA5" s="354">
        <v>2020</v>
      </c>
    </row>
    <row r="6" spans="1:29" x14ac:dyDescent="0.25">
      <c r="A6" s="311" t="s">
        <v>27</v>
      </c>
      <c r="B6" s="336">
        <v>373286</v>
      </c>
      <c r="C6" s="312">
        <v>292019</v>
      </c>
      <c r="D6" s="312">
        <v>241384</v>
      </c>
      <c r="E6" s="313">
        <v>159248</v>
      </c>
      <c r="G6" s="329" t="s">
        <v>197</v>
      </c>
      <c r="H6" s="242">
        <v>56976981</v>
      </c>
      <c r="I6" s="242">
        <v>60026841</v>
      </c>
      <c r="J6" s="242">
        <v>59729080.5</v>
      </c>
      <c r="K6" s="242">
        <v>59438850.5</v>
      </c>
      <c r="M6" s="386" t="s">
        <v>27</v>
      </c>
      <c r="N6" s="387">
        <v>373286</v>
      </c>
      <c r="O6" s="388">
        <v>292019</v>
      </c>
      <c r="P6" s="388">
        <v>241384</v>
      </c>
      <c r="Q6" s="389">
        <v>159248</v>
      </c>
      <c r="R6" s="390">
        <f>(Q6-N6)/N6*100</f>
        <v>-57.338876893320403</v>
      </c>
      <c r="S6" s="390">
        <f>(Q6-O6)/O6*100</f>
        <v>-45.466562107260145</v>
      </c>
      <c r="T6" s="390">
        <f>(Q6-P6)/P6*100</f>
        <v>-34.027110330427867</v>
      </c>
      <c r="U6" s="391">
        <f t="shared" ref="U6:W26" si="0">C6/I6*1000000</f>
        <v>4864.8070618941947</v>
      </c>
      <c r="V6" s="392">
        <f t="shared" si="0"/>
        <v>4041.3145151296949</v>
      </c>
      <c r="W6" s="392">
        <f t="shared" si="0"/>
        <v>2679.1904395930401</v>
      </c>
      <c r="X6" s="393"/>
      <c r="Y6" s="394" t="s">
        <v>200</v>
      </c>
      <c r="Z6" s="395">
        <v>7405.6874548534279</v>
      </c>
      <c r="AA6" s="395">
        <v>4521.37648312485</v>
      </c>
    </row>
    <row r="7" spans="1:29" x14ac:dyDescent="0.25">
      <c r="A7" s="314" t="s">
        <v>171</v>
      </c>
      <c r="B7" s="337">
        <v>25072</v>
      </c>
      <c r="C7" s="315">
        <v>19332</v>
      </c>
      <c r="D7" s="315">
        <v>15327</v>
      </c>
      <c r="E7" s="316">
        <v>9837</v>
      </c>
      <c r="G7" s="314" t="s">
        <v>198</v>
      </c>
      <c r="H7" s="330">
        <v>4216073.5</v>
      </c>
      <c r="I7" s="330">
        <v>4413816</v>
      </c>
      <c r="J7" s="330">
        <v>4319891</v>
      </c>
      <c r="K7" s="330">
        <v>4293081</v>
      </c>
      <c r="M7" s="396" t="s">
        <v>198</v>
      </c>
      <c r="N7" s="397">
        <v>25072</v>
      </c>
      <c r="O7" s="398">
        <v>19332</v>
      </c>
      <c r="P7" s="398">
        <v>15327</v>
      </c>
      <c r="Q7" s="399">
        <v>9837</v>
      </c>
      <c r="R7" s="372">
        <f>(Q7-N7)/N7*100</f>
        <v>-60.764996809189533</v>
      </c>
      <c r="S7" s="372">
        <f>(Q7-O7)/O7*100</f>
        <v>-49.115456238361269</v>
      </c>
      <c r="T7" s="372">
        <f>(Q7-P7)/P7*100</f>
        <v>-35.819142689371695</v>
      </c>
      <c r="U7" s="400">
        <f t="shared" si="0"/>
        <v>4379.8835293541915</v>
      </c>
      <c r="V7" s="401">
        <f t="shared" si="0"/>
        <v>3548.0061881190982</v>
      </c>
      <c r="W7" s="401">
        <f t="shared" si="0"/>
        <v>2291.3613789257643</v>
      </c>
      <c r="X7" s="402"/>
      <c r="Y7" s="396" t="s">
        <v>206</v>
      </c>
      <c r="Z7" s="395">
        <v>6669.3494917690805</v>
      </c>
      <c r="AA7" s="395">
        <v>3571.0900666448219</v>
      </c>
    </row>
    <row r="8" spans="1:29" x14ac:dyDescent="0.25">
      <c r="A8" s="314" t="s">
        <v>172</v>
      </c>
      <c r="B8" s="338">
        <v>618</v>
      </c>
      <c r="C8" s="317">
        <v>398</v>
      </c>
      <c r="D8" s="317">
        <v>438</v>
      </c>
      <c r="E8" s="318">
        <v>278</v>
      </c>
      <c r="G8" s="314" t="s">
        <v>199</v>
      </c>
      <c r="H8" s="330">
        <v>119310</v>
      </c>
      <c r="I8" s="330">
        <v>127229</v>
      </c>
      <c r="J8" s="330">
        <v>125343.5</v>
      </c>
      <c r="K8" s="330">
        <v>124561.5</v>
      </c>
      <c r="M8" s="396" t="s">
        <v>199</v>
      </c>
      <c r="N8" s="397">
        <v>618</v>
      </c>
      <c r="O8" s="398">
        <v>398</v>
      </c>
      <c r="P8" s="398">
        <v>438</v>
      </c>
      <c r="Q8" s="399">
        <v>278</v>
      </c>
      <c r="R8" s="372">
        <f>(Q8-N8)/N8*100</f>
        <v>-55.016181229773466</v>
      </c>
      <c r="S8" s="372">
        <f t="shared" ref="S8:S25" si="1">(Q8-O8)/O8*100</f>
        <v>-30.150753768844218</v>
      </c>
      <c r="T8" s="372">
        <f>(Q8-P8)/P8*100</f>
        <v>-36.529680365296798</v>
      </c>
      <c r="U8" s="400">
        <f t="shared" si="0"/>
        <v>3128.2176233405903</v>
      </c>
      <c r="V8" s="401">
        <f t="shared" si="0"/>
        <v>3494.3973959559135</v>
      </c>
      <c r="W8" s="401">
        <f t="shared" si="0"/>
        <v>2231.8292570336739</v>
      </c>
      <c r="X8" s="402"/>
      <c r="Y8" s="396" t="s">
        <v>205</v>
      </c>
      <c r="Z8" s="395">
        <v>6388.0613161679521</v>
      </c>
      <c r="AA8" s="395">
        <v>3391.1951132285362</v>
      </c>
    </row>
    <row r="9" spans="1:29" x14ac:dyDescent="0.25">
      <c r="A9" s="314" t="s">
        <v>174</v>
      </c>
      <c r="B9" s="337">
        <v>13878</v>
      </c>
      <c r="C9" s="315">
        <v>11785</v>
      </c>
      <c r="D9" s="315">
        <v>10051</v>
      </c>
      <c r="E9" s="316">
        <v>6880</v>
      </c>
      <c r="G9" s="314" t="s">
        <v>200</v>
      </c>
      <c r="H9" s="330">
        <v>1574575</v>
      </c>
      <c r="I9" s="330">
        <v>1591344.5</v>
      </c>
      <c r="J9" s="330">
        <v>1528903</v>
      </c>
      <c r="K9" s="330">
        <v>1521660.5</v>
      </c>
      <c r="M9" s="403" t="s">
        <v>200</v>
      </c>
      <c r="N9" s="404">
        <v>13878</v>
      </c>
      <c r="O9" s="405">
        <v>11785</v>
      </c>
      <c r="P9" s="405">
        <v>10051</v>
      </c>
      <c r="Q9" s="406">
        <v>6880</v>
      </c>
      <c r="R9" s="407">
        <f t="shared" ref="R9:R25" si="2">(Q9-N9)/N9*100</f>
        <v>-50.425133304510737</v>
      </c>
      <c r="S9" s="407">
        <f t="shared" si="1"/>
        <v>-41.620704285108189</v>
      </c>
      <c r="T9" s="407">
        <f t="shared" ref="T9:T26" si="3">(Q9-P9)/P9*100</f>
        <v>-31.549099592080388</v>
      </c>
      <c r="U9" s="408">
        <f t="shared" si="0"/>
        <v>7405.6874548534279</v>
      </c>
      <c r="V9" s="409">
        <f t="shared" si="0"/>
        <v>6573.9945568816338</v>
      </c>
      <c r="W9" s="409">
        <f t="shared" si="0"/>
        <v>4521.37648312485</v>
      </c>
      <c r="X9" s="402"/>
      <c r="Y9" s="396" t="s">
        <v>208</v>
      </c>
      <c r="Z9" s="395">
        <v>6107.1884156346605</v>
      </c>
      <c r="AA9" s="395">
        <v>3266.7886232325927</v>
      </c>
    </row>
    <row r="10" spans="1:29" x14ac:dyDescent="0.25">
      <c r="A10" s="314" t="s">
        <v>175</v>
      </c>
      <c r="B10" s="338">
        <v>75851</v>
      </c>
      <c r="C10" s="317">
        <v>50838</v>
      </c>
      <c r="D10" s="317">
        <v>44400</v>
      </c>
      <c r="E10" s="318">
        <v>25940</v>
      </c>
      <c r="G10" s="314" t="s">
        <v>201</v>
      </c>
      <c r="H10" s="330">
        <v>9018996.5</v>
      </c>
      <c r="I10" s="330">
        <v>9778562</v>
      </c>
      <c r="J10" s="330">
        <v>10019217.5</v>
      </c>
      <c r="K10" s="330">
        <v>10004578</v>
      </c>
      <c r="M10" s="403" t="s">
        <v>201</v>
      </c>
      <c r="N10" s="397">
        <v>75851</v>
      </c>
      <c r="O10" s="398">
        <v>50838</v>
      </c>
      <c r="P10" s="398">
        <v>44400</v>
      </c>
      <c r="Q10" s="399">
        <v>25940</v>
      </c>
      <c r="R10" s="372">
        <f t="shared" si="2"/>
        <v>-65.801373745896569</v>
      </c>
      <c r="S10" s="372">
        <f t="shared" si="1"/>
        <v>-48.975176049411857</v>
      </c>
      <c r="T10" s="372">
        <f t="shared" si="3"/>
        <v>-41.576576576576578</v>
      </c>
      <c r="U10" s="400">
        <f t="shared" si="0"/>
        <v>5198.9239317601096</v>
      </c>
      <c r="V10" s="401">
        <f t="shared" si="0"/>
        <v>4431.483796015008</v>
      </c>
      <c r="W10" s="401">
        <f t="shared" si="0"/>
        <v>2592.8130102039286</v>
      </c>
      <c r="X10" s="402"/>
      <c r="Y10" s="396" t="s">
        <v>209</v>
      </c>
      <c r="Z10" s="395">
        <v>6716.775517980881</v>
      </c>
      <c r="AA10" s="395">
        <v>3105.1447493182845</v>
      </c>
    </row>
    <row r="11" spans="1:29" ht="21" x14ac:dyDescent="0.25">
      <c r="A11" s="314" t="s">
        <v>240</v>
      </c>
      <c r="B11" s="337">
        <v>5766</v>
      </c>
      <c r="C11" s="315">
        <v>3925</v>
      </c>
      <c r="D11" s="315">
        <v>4066</v>
      </c>
      <c r="E11" s="316">
        <v>2814</v>
      </c>
      <c r="G11" s="314" t="s">
        <v>202</v>
      </c>
      <c r="H11" s="330">
        <v>937522.5</v>
      </c>
      <c r="I11" s="330">
        <v>1033737</v>
      </c>
      <c r="J11" s="330">
        <v>1076051.5</v>
      </c>
      <c r="K11" s="330">
        <v>1077573.5</v>
      </c>
      <c r="M11" s="403" t="s">
        <v>235</v>
      </c>
      <c r="N11" s="397">
        <v>5766</v>
      </c>
      <c r="O11" s="398">
        <v>3925</v>
      </c>
      <c r="P11" s="398">
        <v>4066</v>
      </c>
      <c r="Q11" s="399">
        <v>2814</v>
      </c>
      <c r="R11" s="372">
        <f>(Q11-N11)/N11*100</f>
        <v>-51.19667013527576</v>
      </c>
      <c r="S11" s="372">
        <f>(Q11-O11)/O11*100</f>
        <v>-28.305732484076433</v>
      </c>
      <c r="T11" s="372">
        <f>(Q11-P11)/P11*100</f>
        <v>-30.791933103787507</v>
      </c>
      <c r="U11" s="400">
        <f t="shared" si="0"/>
        <v>3796.903854655488</v>
      </c>
      <c r="V11" s="401">
        <f t="shared" si="0"/>
        <v>3778.6295544404707</v>
      </c>
      <c r="W11" s="401">
        <f t="shared" si="0"/>
        <v>2611.4227938975855</v>
      </c>
      <c r="X11" s="402"/>
      <c r="Y11" s="396" t="s">
        <v>216</v>
      </c>
      <c r="Z11" s="395">
        <v>4939.5717274545041</v>
      </c>
      <c r="AA11" s="395">
        <v>2892.5780155449124</v>
      </c>
    </row>
    <row r="12" spans="1:29" x14ac:dyDescent="0.25">
      <c r="A12" s="314" t="s">
        <v>177</v>
      </c>
      <c r="B12" s="338">
        <v>30535</v>
      </c>
      <c r="C12" s="317">
        <v>21517</v>
      </c>
      <c r="D12" s="317">
        <v>18822</v>
      </c>
      <c r="E12" s="318">
        <v>12919</v>
      </c>
      <c r="G12" s="314" t="s">
        <v>203</v>
      </c>
      <c r="H12" s="330">
        <v>4518089.5</v>
      </c>
      <c r="I12" s="330">
        <v>4883467</v>
      </c>
      <c r="J12" s="330">
        <v>4881861.5</v>
      </c>
      <c r="K12" s="330">
        <v>4874481.5</v>
      </c>
      <c r="M12" s="403" t="s">
        <v>203</v>
      </c>
      <c r="N12" s="397">
        <v>30535</v>
      </c>
      <c r="O12" s="398">
        <v>21517</v>
      </c>
      <c r="P12" s="398">
        <v>18822</v>
      </c>
      <c r="Q12" s="399">
        <v>12919</v>
      </c>
      <c r="R12" s="372">
        <f t="shared" si="2"/>
        <v>-57.691174062551177</v>
      </c>
      <c r="S12" s="372">
        <f t="shared" si="1"/>
        <v>-39.959102105312077</v>
      </c>
      <c r="T12" s="372">
        <f t="shared" si="3"/>
        <v>-31.362235681649135</v>
      </c>
      <c r="U12" s="400">
        <f t="shared" si="0"/>
        <v>4406.0910005125461</v>
      </c>
      <c r="V12" s="401">
        <f t="shared" si="0"/>
        <v>3855.4965150076464</v>
      </c>
      <c r="W12" s="401">
        <f t="shared" si="0"/>
        <v>2650.3331687688219</v>
      </c>
      <c r="X12" s="402"/>
      <c r="Y12" s="386" t="s">
        <v>27</v>
      </c>
      <c r="Z12" s="410">
        <v>4864.8070618941947</v>
      </c>
      <c r="AA12" s="410">
        <v>2679.1904395930401</v>
      </c>
    </row>
    <row r="13" spans="1:29" ht="15" customHeight="1" x14ac:dyDescent="0.25">
      <c r="A13" s="314" t="s">
        <v>178</v>
      </c>
      <c r="B13" s="337">
        <v>8087</v>
      </c>
      <c r="C13" s="315">
        <v>4697</v>
      </c>
      <c r="D13" s="315">
        <v>4402</v>
      </c>
      <c r="E13" s="316">
        <v>3029</v>
      </c>
      <c r="G13" s="314" t="s">
        <v>204</v>
      </c>
      <c r="H13" s="330">
        <v>1182975.5</v>
      </c>
      <c r="I13" s="330">
        <v>1224501.5</v>
      </c>
      <c r="J13" s="330">
        <v>1208315</v>
      </c>
      <c r="K13" s="330">
        <v>1203863</v>
      </c>
      <c r="M13" s="403" t="s">
        <v>236</v>
      </c>
      <c r="N13" s="397">
        <v>8087</v>
      </c>
      <c r="O13" s="398">
        <v>4697</v>
      </c>
      <c r="P13" s="398">
        <v>4402</v>
      </c>
      <c r="Q13" s="399">
        <v>3029</v>
      </c>
      <c r="R13" s="372">
        <f t="shared" si="2"/>
        <v>-62.544825027822426</v>
      </c>
      <c r="S13" s="372">
        <f t="shared" si="1"/>
        <v>-35.512028954651903</v>
      </c>
      <c r="T13" s="372">
        <f t="shared" si="3"/>
        <v>-31.190368014538844</v>
      </c>
      <c r="U13" s="400">
        <f t="shared" si="0"/>
        <v>3835.8466690322552</v>
      </c>
      <c r="V13" s="401">
        <f t="shared" si="0"/>
        <v>3643.0897572239028</v>
      </c>
      <c r="W13" s="401">
        <f t="shared" si="0"/>
        <v>2516.0670275604452</v>
      </c>
      <c r="X13" s="402"/>
      <c r="Y13" s="394" t="s">
        <v>203</v>
      </c>
      <c r="Z13" s="395">
        <v>4406.0910005125461</v>
      </c>
      <c r="AA13" s="395">
        <v>2650.3331687688219</v>
      </c>
    </row>
    <row r="14" spans="1:29" x14ac:dyDescent="0.25">
      <c r="A14" s="314" t="s">
        <v>179</v>
      </c>
      <c r="B14" s="338">
        <v>38255</v>
      </c>
      <c r="C14" s="317">
        <v>27989</v>
      </c>
      <c r="D14" s="317">
        <v>22392</v>
      </c>
      <c r="E14" s="318">
        <v>15096</v>
      </c>
      <c r="G14" s="314" t="s">
        <v>205</v>
      </c>
      <c r="H14" s="330">
        <v>3984686.5</v>
      </c>
      <c r="I14" s="330">
        <v>4381454.5</v>
      </c>
      <c r="J14" s="330">
        <v>4461786</v>
      </c>
      <c r="K14" s="330">
        <v>4451528</v>
      </c>
      <c r="M14" s="396" t="s">
        <v>205</v>
      </c>
      <c r="N14" s="397">
        <v>38255</v>
      </c>
      <c r="O14" s="398">
        <v>27989</v>
      </c>
      <c r="P14" s="398">
        <v>22392</v>
      </c>
      <c r="Q14" s="399">
        <v>15096</v>
      </c>
      <c r="R14" s="372">
        <f t="shared" si="2"/>
        <v>-60.538491700431315</v>
      </c>
      <c r="S14" s="372">
        <f>(Q14-O14)/O14*100</f>
        <v>-46.064525349244349</v>
      </c>
      <c r="T14" s="372">
        <f t="shared" si="3"/>
        <v>-32.583065380493032</v>
      </c>
      <c r="U14" s="400">
        <f t="shared" si="0"/>
        <v>6388.0613161679521</v>
      </c>
      <c r="V14" s="401">
        <f t="shared" si="0"/>
        <v>5018.6181049472116</v>
      </c>
      <c r="W14" s="401">
        <f t="shared" si="0"/>
        <v>3391.1951132285362</v>
      </c>
      <c r="X14" s="402"/>
      <c r="Y14" s="396" t="s">
        <v>207</v>
      </c>
      <c r="Z14" s="395">
        <v>4583.5142935640333</v>
      </c>
      <c r="AA14" s="395">
        <v>2613.479817263832</v>
      </c>
    </row>
    <row r="15" spans="1:29" x14ac:dyDescent="0.25">
      <c r="A15" s="314" t="s">
        <v>180</v>
      </c>
      <c r="B15" s="337">
        <v>29821</v>
      </c>
      <c r="C15" s="315">
        <v>24876</v>
      </c>
      <c r="D15" s="315">
        <v>20378</v>
      </c>
      <c r="E15" s="316">
        <v>13187</v>
      </c>
      <c r="G15" s="314" t="s">
        <v>206</v>
      </c>
      <c r="H15" s="330">
        <v>3496983</v>
      </c>
      <c r="I15" s="330">
        <v>3729899</v>
      </c>
      <c r="J15" s="330">
        <v>3696949</v>
      </c>
      <c r="K15" s="330">
        <v>3692710</v>
      </c>
      <c r="M15" s="396" t="s">
        <v>206</v>
      </c>
      <c r="N15" s="397">
        <v>29821</v>
      </c>
      <c r="O15" s="398">
        <v>24876</v>
      </c>
      <c r="P15" s="398">
        <v>20378</v>
      </c>
      <c r="Q15" s="399">
        <v>13187</v>
      </c>
      <c r="R15" s="372">
        <f t="shared" si="2"/>
        <v>-55.77948425606116</v>
      </c>
      <c r="S15" s="372">
        <f t="shared" si="1"/>
        <v>-46.989065766200355</v>
      </c>
      <c r="T15" s="372">
        <f t="shared" si="3"/>
        <v>-35.288055746393169</v>
      </c>
      <c r="U15" s="400">
        <f t="shared" si="0"/>
        <v>6669.3494917690805</v>
      </c>
      <c r="V15" s="401">
        <f t="shared" si="0"/>
        <v>5512.1128260086898</v>
      </c>
      <c r="W15" s="401">
        <f t="shared" si="0"/>
        <v>3571.0900666448219</v>
      </c>
      <c r="X15" s="402"/>
      <c r="Y15" s="394" t="s">
        <v>235</v>
      </c>
      <c r="Z15" s="395">
        <v>3796.903854655488</v>
      </c>
      <c r="AA15" s="395">
        <v>2611.4227938975855</v>
      </c>
    </row>
    <row r="16" spans="1:29" x14ac:dyDescent="0.25">
      <c r="A16" s="314" t="s">
        <v>181</v>
      </c>
      <c r="B16" s="338">
        <v>6050</v>
      </c>
      <c r="C16" s="317">
        <v>4079</v>
      </c>
      <c r="D16" s="317">
        <v>3222</v>
      </c>
      <c r="E16" s="318">
        <v>2268</v>
      </c>
      <c r="G16" s="314" t="s">
        <v>207</v>
      </c>
      <c r="H16" s="330">
        <v>825181.5</v>
      </c>
      <c r="I16" s="330">
        <v>889928.5</v>
      </c>
      <c r="J16" s="330">
        <v>871954.5</v>
      </c>
      <c r="K16" s="330">
        <v>867808.5</v>
      </c>
      <c r="M16" s="396" t="s">
        <v>207</v>
      </c>
      <c r="N16" s="397">
        <v>6050</v>
      </c>
      <c r="O16" s="398">
        <v>4079</v>
      </c>
      <c r="P16" s="398">
        <v>3222</v>
      </c>
      <c r="Q16" s="399">
        <v>2268</v>
      </c>
      <c r="R16" s="372">
        <f t="shared" si="2"/>
        <v>-62.512396694214878</v>
      </c>
      <c r="S16" s="372">
        <f t="shared" si="1"/>
        <v>-44.398136798234859</v>
      </c>
      <c r="T16" s="372">
        <f t="shared" si="3"/>
        <v>-29.608938547486037</v>
      </c>
      <c r="U16" s="400">
        <f t="shared" si="0"/>
        <v>4583.5142935640333</v>
      </c>
      <c r="V16" s="401">
        <f t="shared" si="0"/>
        <v>3695.1469371394951</v>
      </c>
      <c r="W16" s="401">
        <f t="shared" si="0"/>
        <v>2613.479817263832</v>
      </c>
      <c r="X16" s="402"/>
      <c r="Y16" s="394" t="s">
        <v>201</v>
      </c>
      <c r="Z16" s="395">
        <v>5198.9239317601096</v>
      </c>
      <c r="AA16" s="395">
        <v>2592.8130102039286</v>
      </c>
    </row>
    <row r="17" spans="1:29" x14ac:dyDescent="0.25">
      <c r="A17" s="314" t="s">
        <v>182</v>
      </c>
      <c r="B17" s="337">
        <v>12059</v>
      </c>
      <c r="C17" s="315">
        <v>9465</v>
      </c>
      <c r="D17" s="315">
        <v>7560</v>
      </c>
      <c r="E17" s="316">
        <v>4918</v>
      </c>
      <c r="G17" s="314" t="s">
        <v>208</v>
      </c>
      <c r="H17" s="330">
        <v>1458734.5</v>
      </c>
      <c r="I17" s="330">
        <v>1549813</v>
      </c>
      <c r="J17" s="330">
        <v>1516496.5</v>
      </c>
      <c r="K17" s="330">
        <v>1505454</v>
      </c>
      <c r="M17" s="396" t="s">
        <v>208</v>
      </c>
      <c r="N17" s="397">
        <v>12059</v>
      </c>
      <c r="O17" s="398">
        <v>9465</v>
      </c>
      <c r="P17" s="398">
        <v>7560</v>
      </c>
      <c r="Q17" s="399">
        <v>4918</v>
      </c>
      <c r="R17" s="372">
        <f t="shared" si="2"/>
        <v>-59.217182187577741</v>
      </c>
      <c r="S17" s="372">
        <f t="shared" si="1"/>
        <v>-48.040147913365026</v>
      </c>
      <c r="T17" s="372">
        <f t="shared" si="3"/>
        <v>-34.94708994708995</v>
      </c>
      <c r="U17" s="400">
        <f t="shared" si="0"/>
        <v>6107.1884156346605</v>
      </c>
      <c r="V17" s="401">
        <f t="shared" si="0"/>
        <v>4985.1747102614481</v>
      </c>
      <c r="W17" s="401">
        <f t="shared" si="0"/>
        <v>3266.7886232325927</v>
      </c>
      <c r="X17" s="402"/>
      <c r="Y17" s="394" t="s">
        <v>236</v>
      </c>
      <c r="Z17" s="395">
        <v>3835.8466690322552</v>
      </c>
      <c r="AA17" s="395">
        <v>2516.0670275604452</v>
      </c>
    </row>
    <row r="18" spans="1:29" x14ac:dyDescent="0.25">
      <c r="A18" s="314" t="s">
        <v>183</v>
      </c>
      <c r="B18" s="338">
        <v>44333</v>
      </c>
      <c r="C18" s="317">
        <v>37509</v>
      </c>
      <c r="D18" s="317">
        <v>26042</v>
      </c>
      <c r="E18" s="318">
        <v>17833</v>
      </c>
      <c r="G18" s="314" t="s">
        <v>209</v>
      </c>
      <c r="H18" s="330">
        <v>5117063.5</v>
      </c>
      <c r="I18" s="330">
        <v>5584376</v>
      </c>
      <c r="J18" s="330">
        <v>5764388</v>
      </c>
      <c r="K18" s="330">
        <v>5743049.5</v>
      </c>
      <c r="M18" s="396" t="s">
        <v>209</v>
      </c>
      <c r="N18" s="397">
        <v>44333</v>
      </c>
      <c r="O18" s="398">
        <v>37509</v>
      </c>
      <c r="P18" s="398">
        <v>26042</v>
      </c>
      <c r="Q18" s="399">
        <v>17833</v>
      </c>
      <c r="R18" s="372">
        <f t="shared" si="2"/>
        <v>-59.774885525455076</v>
      </c>
      <c r="S18" s="372">
        <f>(Q18-O18)/O18*100</f>
        <v>-52.456743714841771</v>
      </c>
      <c r="T18" s="372">
        <f t="shared" si="3"/>
        <v>-31.522156516396588</v>
      </c>
      <c r="U18" s="400">
        <f t="shared" si="0"/>
        <v>6716.775517980881</v>
      </c>
      <c r="V18" s="401">
        <f t="shared" si="0"/>
        <v>4517.7389169500739</v>
      </c>
      <c r="W18" s="401">
        <f t="shared" si="0"/>
        <v>3105.1447493182845</v>
      </c>
      <c r="X18" s="402"/>
      <c r="Y18" s="411" t="s">
        <v>137</v>
      </c>
      <c r="Z18" s="412">
        <v>4675.9599585695369</v>
      </c>
      <c r="AA18" s="412">
        <v>2400.0438066248198</v>
      </c>
    </row>
    <row r="19" spans="1:29" x14ac:dyDescent="0.25">
      <c r="A19" s="319" t="s">
        <v>184</v>
      </c>
      <c r="B19" s="339">
        <v>8342</v>
      </c>
      <c r="C19" s="320">
        <v>6221</v>
      </c>
      <c r="D19" s="320">
        <v>4648</v>
      </c>
      <c r="E19" s="321">
        <v>3090</v>
      </c>
      <c r="G19" s="319" t="s">
        <v>137</v>
      </c>
      <c r="H19" s="251">
        <v>1261743.5</v>
      </c>
      <c r="I19" s="251">
        <v>1330422</v>
      </c>
      <c r="J19" s="251">
        <v>1297293</v>
      </c>
      <c r="K19" s="251">
        <v>1287476.5</v>
      </c>
      <c r="M19" s="411" t="s">
        <v>137</v>
      </c>
      <c r="N19" s="387">
        <v>8342</v>
      </c>
      <c r="O19" s="388">
        <v>6221</v>
      </c>
      <c r="P19" s="388">
        <v>4648</v>
      </c>
      <c r="Q19" s="389">
        <v>3090</v>
      </c>
      <c r="R19" s="390">
        <f>(Q19-N19)/N19*100</f>
        <v>-62.958523135938627</v>
      </c>
      <c r="S19" s="390">
        <f>(Q19-O19)/O19*100</f>
        <v>-50.329529014627873</v>
      </c>
      <c r="T19" s="390">
        <f>(Q19-P19)/P19*100</f>
        <v>-33.519793459552496</v>
      </c>
      <c r="U19" s="391">
        <f t="shared" si="0"/>
        <v>4675.9599585695369</v>
      </c>
      <c r="V19" s="392">
        <f t="shared" si="0"/>
        <v>3582.8452015080629</v>
      </c>
      <c r="W19" s="392">
        <f t="shared" si="0"/>
        <v>2400.0438066248198</v>
      </c>
      <c r="X19" s="413"/>
      <c r="Y19" s="396" t="s">
        <v>219</v>
      </c>
      <c r="Z19" s="395">
        <v>3977.501988849795</v>
      </c>
      <c r="AA19" s="395">
        <v>2387.4767676778079</v>
      </c>
      <c r="AC19" s="327" t="s">
        <v>188</v>
      </c>
    </row>
    <row r="20" spans="1:29" x14ac:dyDescent="0.25">
      <c r="A20" s="314" t="s">
        <v>190</v>
      </c>
      <c r="B20" s="338">
        <v>1585</v>
      </c>
      <c r="C20" s="317">
        <v>1008</v>
      </c>
      <c r="D20" s="317">
        <v>913</v>
      </c>
      <c r="E20" s="318">
        <v>545</v>
      </c>
      <c r="G20" s="314" t="s">
        <v>214</v>
      </c>
      <c r="H20" s="376">
        <v>320829</v>
      </c>
      <c r="I20" s="376">
        <v>314366</v>
      </c>
      <c r="J20" s="376">
        <v>302153</v>
      </c>
      <c r="K20" s="376">
        <v>297405</v>
      </c>
      <c r="M20" s="396" t="s">
        <v>214</v>
      </c>
      <c r="N20" s="397">
        <v>1585</v>
      </c>
      <c r="O20" s="398">
        <v>1008</v>
      </c>
      <c r="P20" s="398">
        <v>913</v>
      </c>
      <c r="Q20" s="399">
        <v>545</v>
      </c>
      <c r="R20" s="372">
        <f t="shared" si="2"/>
        <v>-65.615141955835966</v>
      </c>
      <c r="S20" s="372">
        <f t="shared" si="1"/>
        <v>-45.932539682539684</v>
      </c>
      <c r="T20" s="372">
        <f t="shared" si="3"/>
        <v>-40.306681270536693</v>
      </c>
      <c r="U20" s="400">
        <f t="shared" si="0"/>
        <v>3206.4536241196565</v>
      </c>
      <c r="V20" s="401">
        <f t="shared" si="0"/>
        <v>3021.6479730467677</v>
      </c>
      <c r="W20" s="401">
        <f t="shared" si="0"/>
        <v>1832.5179469074158</v>
      </c>
      <c r="X20" s="402"/>
      <c r="Y20" s="396" t="s">
        <v>198</v>
      </c>
      <c r="Z20" s="395">
        <v>4379.8835293541915</v>
      </c>
      <c r="AA20" s="395">
        <v>2291.3613789257643</v>
      </c>
    </row>
    <row r="21" spans="1:29" x14ac:dyDescent="0.25">
      <c r="A21" s="314" t="s">
        <v>191</v>
      </c>
      <c r="B21" s="337">
        <v>16043</v>
      </c>
      <c r="C21" s="315">
        <v>15294</v>
      </c>
      <c r="D21" s="315">
        <v>15067</v>
      </c>
      <c r="E21" s="316">
        <v>9957</v>
      </c>
      <c r="G21" s="314" t="s">
        <v>215</v>
      </c>
      <c r="H21" s="330">
        <v>5704049.5</v>
      </c>
      <c r="I21" s="330">
        <v>5825210</v>
      </c>
      <c r="J21" s="330">
        <v>5726217</v>
      </c>
      <c r="K21" s="330">
        <v>5668201.5</v>
      </c>
      <c r="M21" s="396" t="s">
        <v>215</v>
      </c>
      <c r="N21" s="397">
        <v>16043</v>
      </c>
      <c r="O21" s="398">
        <v>15294</v>
      </c>
      <c r="P21" s="398">
        <v>15067</v>
      </c>
      <c r="Q21" s="399">
        <v>9957</v>
      </c>
      <c r="R21" s="372">
        <f t="shared" si="2"/>
        <v>-37.93554821417441</v>
      </c>
      <c r="S21" s="372">
        <f t="shared" si="1"/>
        <v>-34.896037661828167</v>
      </c>
      <c r="T21" s="372">
        <f t="shared" si="3"/>
        <v>-33.915178867724165</v>
      </c>
      <c r="U21" s="400">
        <f t="shared" si="0"/>
        <v>2625.4847464726595</v>
      </c>
      <c r="V21" s="401">
        <f t="shared" si="0"/>
        <v>2631.2310553372322</v>
      </c>
      <c r="W21" s="401">
        <f t="shared" si="0"/>
        <v>1756.6418554456823</v>
      </c>
      <c r="X21" s="402"/>
      <c r="Y21" s="396" t="s">
        <v>199</v>
      </c>
      <c r="Z21" s="395">
        <v>3128.2176233405903</v>
      </c>
      <c r="AA21" s="395">
        <v>2231.8292570336739</v>
      </c>
    </row>
    <row r="22" spans="1:29" x14ac:dyDescent="0.25">
      <c r="A22" s="314" t="s">
        <v>192</v>
      </c>
      <c r="B22" s="338">
        <v>17812</v>
      </c>
      <c r="C22" s="317">
        <v>20263</v>
      </c>
      <c r="D22" s="317">
        <v>16164</v>
      </c>
      <c r="E22" s="318">
        <v>11407</v>
      </c>
      <c r="G22" s="314" t="s">
        <v>216</v>
      </c>
      <c r="H22" s="330">
        <v>4023374</v>
      </c>
      <c r="I22" s="330">
        <v>4102177.5</v>
      </c>
      <c r="J22" s="330">
        <v>3964416.5</v>
      </c>
      <c r="K22" s="330">
        <v>3943541</v>
      </c>
      <c r="M22" s="396" t="s">
        <v>216</v>
      </c>
      <c r="N22" s="397">
        <v>17812</v>
      </c>
      <c r="O22" s="398">
        <v>20263</v>
      </c>
      <c r="P22" s="398">
        <v>16164</v>
      </c>
      <c r="Q22" s="399">
        <v>11407</v>
      </c>
      <c r="R22" s="372">
        <f t="shared" si="2"/>
        <v>-35.958904109589042</v>
      </c>
      <c r="S22" s="372">
        <f t="shared" si="1"/>
        <v>-43.705275625524351</v>
      </c>
      <c r="T22" s="372">
        <f t="shared" si="3"/>
        <v>-29.429596634496413</v>
      </c>
      <c r="U22" s="400">
        <f t="shared" si="0"/>
        <v>4939.5717274545041</v>
      </c>
      <c r="V22" s="401">
        <f t="shared" si="0"/>
        <v>4077.270892198133</v>
      </c>
      <c r="W22" s="401">
        <f t="shared" si="0"/>
        <v>2892.5780155449124</v>
      </c>
      <c r="X22" s="402"/>
      <c r="Y22" s="396" t="s">
        <v>220</v>
      </c>
      <c r="Z22" s="395">
        <v>3502.3582626176717</v>
      </c>
      <c r="AA22" s="395">
        <v>2086.4144125009957</v>
      </c>
    </row>
    <row r="23" spans="1:29" x14ac:dyDescent="0.25">
      <c r="A23" s="314" t="s">
        <v>193</v>
      </c>
      <c r="B23" s="337">
        <v>1434</v>
      </c>
      <c r="C23" s="315">
        <v>1780</v>
      </c>
      <c r="D23" s="315">
        <v>1484</v>
      </c>
      <c r="E23" s="316">
        <v>1056</v>
      </c>
      <c r="G23" s="314" t="s">
        <v>217</v>
      </c>
      <c r="H23" s="330">
        <v>598253.5</v>
      </c>
      <c r="I23" s="330">
        <v>580075</v>
      </c>
      <c r="J23" s="330">
        <v>555920.5</v>
      </c>
      <c r="K23" s="330">
        <v>549192</v>
      </c>
      <c r="M23" s="396" t="s">
        <v>217</v>
      </c>
      <c r="N23" s="397">
        <v>1434</v>
      </c>
      <c r="O23" s="398">
        <v>1780</v>
      </c>
      <c r="P23" s="398">
        <v>1484</v>
      </c>
      <c r="Q23" s="399">
        <v>1056</v>
      </c>
      <c r="R23" s="372">
        <f>(Q23-N23)/N23*100</f>
        <v>-26.359832635983267</v>
      </c>
      <c r="S23" s="372">
        <f t="shared" si="1"/>
        <v>-40.674157303370791</v>
      </c>
      <c r="T23" s="372">
        <f>(Q23-P23)/P23*100</f>
        <v>-28.840970350404309</v>
      </c>
      <c r="U23" s="400">
        <f t="shared" si="0"/>
        <v>3068.5687195621254</v>
      </c>
      <c r="V23" s="401">
        <f t="shared" si="0"/>
        <v>2669.4464406331481</v>
      </c>
      <c r="W23" s="401">
        <f t="shared" si="0"/>
        <v>1922.8248044399775</v>
      </c>
      <c r="X23" s="402"/>
      <c r="Y23" s="396" t="s">
        <v>217</v>
      </c>
      <c r="Z23" s="395">
        <v>3068.5687195621254</v>
      </c>
      <c r="AA23" s="395">
        <v>1922.8248044399775</v>
      </c>
    </row>
    <row r="24" spans="1:29" x14ac:dyDescent="0.25">
      <c r="A24" s="314" t="s">
        <v>194</v>
      </c>
      <c r="B24" s="338">
        <v>7341</v>
      </c>
      <c r="C24" s="317">
        <v>5116</v>
      </c>
      <c r="D24" s="317">
        <v>4551</v>
      </c>
      <c r="E24" s="318">
        <v>3264</v>
      </c>
      <c r="G24" s="314" t="s">
        <v>218</v>
      </c>
      <c r="H24" s="330">
        <v>2013453.5</v>
      </c>
      <c r="I24" s="330">
        <v>1970292.5</v>
      </c>
      <c r="J24" s="330">
        <v>1903065.5</v>
      </c>
      <c r="K24" s="330">
        <v>1877355.5</v>
      </c>
      <c r="M24" s="396" t="s">
        <v>218</v>
      </c>
      <c r="N24" s="397">
        <v>7341</v>
      </c>
      <c r="O24" s="398">
        <v>5116</v>
      </c>
      <c r="P24" s="398">
        <v>4551</v>
      </c>
      <c r="Q24" s="399">
        <v>3264</v>
      </c>
      <c r="R24" s="372">
        <f t="shared" si="2"/>
        <v>-55.537392725786681</v>
      </c>
      <c r="S24" s="372">
        <f t="shared" si="1"/>
        <v>-36.20015637216575</v>
      </c>
      <c r="T24" s="372">
        <f t="shared" si="3"/>
        <v>-28.279499011206326</v>
      </c>
      <c r="U24" s="400">
        <f t="shared" si="0"/>
        <v>2596.5687835689373</v>
      </c>
      <c r="V24" s="401">
        <f t="shared" si="0"/>
        <v>2391.4048150208173</v>
      </c>
      <c r="W24" s="401">
        <f t="shared" si="0"/>
        <v>1738.6158348805009</v>
      </c>
      <c r="X24" s="402"/>
      <c r="Y24" s="396" t="s">
        <v>214</v>
      </c>
      <c r="Z24" s="395">
        <v>3206.4536241196565</v>
      </c>
      <c r="AA24" s="395">
        <v>1832.5179469074158</v>
      </c>
    </row>
    <row r="25" spans="1:29" x14ac:dyDescent="0.25">
      <c r="A25" s="314" t="s">
        <v>195</v>
      </c>
      <c r="B25" s="337">
        <v>22991</v>
      </c>
      <c r="C25" s="315">
        <v>20129</v>
      </c>
      <c r="D25" s="315">
        <v>16083</v>
      </c>
      <c r="E25" s="316">
        <v>11590</v>
      </c>
      <c r="G25" s="314" t="s">
        <v>219</v>
      </c>
      <c r="H25" s="330">
        <v>4972687</v>
      </c>
      <c r="I25" s="330">
        <v>5060714</v>
      </c>
      <c r="J25" s="330">
        <v>4891919</v>
      </c>
      <c r="K25" s="330">
        <v>4854497.5</v>
      </c>
      <c r="M25" s="396" t="s">
        <v>219</v>
      </c>
      <c r="N25" s="397">
        <v>22991</v>
      </c>
      <c r="O25" s="398">
        <v>20129</v>
      </c>
      <c r="P25" s="398">
        <v>16083</v>
      </c>
      <c r="Q25" s="399">
        <v>11590</v>
      </c>
      <c r="R25" s="372">
        <f t="shared" si="2"/>
        <v>-49.588969596798748</v>
      </c>
      <c r="S25" s="372">
        <f t="shared" si="1"/>
        <v>-42.421382085548217</v>
      </c>
      <c r="T25" s="372">
        <f t="shared" si="3"/>
        <v>-27.936330286638068</v>
      </c>
      <c r="U25" s="400">
        <f t="shared" si="0"/>
        <v>3977.501988849795</v>
      </c>
      <c r="V25" s="401">
        <f t="shared" si="0"/>
        <v>3287.6668644758834</v>
      </c>
      <c r="W25" s="401">
        <f t="shared" si="0"/>
        <v>2387.4767676778079</v>
      </c>
      <c r="X25" s="402"/>
      <c r="Y25" s="396" t="s">
        <v>215</v>
      </c>
      <c r="Z25" s="395">
        <v>2625.4847464726595</v>
      </c>
      <c r="AA25" s="395">
        <v>1756.6418554456823</v>
      </c>
    </row>
    <row r="26" spans="1:29" x14ac:dyDescent="0.25">
      <c r="A26" s="314" t="s">
        <v>196</v>
      </c>
      <c r="B26" s="338">
        <v>7413</v>
      </c>
      <c r="C26" s="317">
        <v>5798</v>
      </c>
      <c r="D26" s="317">
        <v>5374</v>
      </c>
      <c r="E26" s="318">
        <v>3340</v>
      </c>
      <c r="G26" s="314" t="s">
        <v>220</v>
      </c>
      <c r="H26" s="330">
        <v>1632399.5</v>
      </c>
      <c r="I26" s="330">
        <v>1655456</v>
      </c>
      <c r="J26" s="330">
        <v>1616939</v>
      </c>
      <c r="K26" s="330">
        <v>1600832.5</v>
      </c>
      <c r="M26" s="396" t="s">
        <v>220</v>
      </c>
      <c r="N26" s="397">
        <v>7413</v>
      </c>
      <c r="O26" s="398">
        <v>5798</v>
      </c>
      <c r="P26" s="398">
        <v>5374</v>
      </c>
      <c r="Q26" s="399">
        <v>3340</v>
      </c>
      <c r="R26" s="372">
        <f>(Q26-N26)/N26*100</f>
        <v>-54.944017266963442</v>
      </c>
      <c r="S26" s="372">
        <f>(Q26-O26)/O26*100</f>
        <v>-42.393928941014138</v>
      </c>
      <c r="T26" s="372">
        <f t="shared" si="3"/>
        <v>-37.848902121324898</v>
      </c>
      <c r="U26" s="414">
        <f t="shared" si="0"/>
        <v>3502.3582626176717</v>
      </c>
      <c r="V26" s="414">
        <f t="shared" si="0"/>
        <v>3323.5638450182723</v>
      </c>
      <c r="W26" s="414">
        <f t="shared" si="0"/>
        <v>2086.4144125009957</v>
      </c>
      <c r="X26" s="402"/>
      <c r="Y26" s="396" t="s">
        <v>218</v>
      </c>
      <c r="Z26" s="395">
        <v>2596.5687835689373</v>
      </c>
      <c r="AA26" s="395">
        <v>1738.6158348805009</v>
      </c>
    </row>
    <row r="27" spans="1:29" x14ac:dyDescent="0.25">
      <c r="U27" s="415"/>
    </row>
    <row r="28" spans="1:29" x14ac:dyDescent="0.25">
      <c r="M28" s="327" t="s">
        <v>188</v>
      </c>
    </row>
    <row r="30" spans="1:29" x14ac:dyDescent="0.25">
      <c r="M30" s="416"/>
      <c r="N30" s="417"/>
      <c r="O30" s="418"/>
      <c r="P30" s="418"/>
      <c r="Q30" s="416"/>
      <c r="R30" s="407"/>
      <c r="S30" s="418"/>
      <c r="T30" s="418"/>
      <c r="U30" s="416"/>
      <c r="V30" s="407"/>
      <c r="W30" s="418"/>
    </row>
    <row r="31" spans="1:29" x14ac:dyDescent="0.25">
      <c r="M31" s="416"/>
      <c r="N31" s="417"/>
      <c r="O31" s="418"/>
      <c r="P31" s="418"/>
      <c r="Q31" s="416"/>
      <c r="R31" s="407"/>
      <c r="S31" s="418"/>
      <c r="T31" s="418"/>
      <c r="U31" s="418"/>
      <c r="V31" s="419"/>
      <c r="W31" s="418"/>
    </row>
    <row r="32" spans="1:29" x14ac:dyDescent="0.25">
      <c r="M32" s="418"/>
      <c r="N32" s="420"/>
      <c r="O32" s="418"/>
      <c r="P32" s="418"/>
      <c r="Q32" s="416"/>
      <c r="R32" s="407"/>
      <c r="S32" s="418"/>
      <c r="T32" s="418"/>
      <c r="U32" s="403"/>
      <c r="V32" s="407"/>
      <c r="W32" s="418"/>
    </row>
    <row r="33" spans="13:23" x14ac:dyDescent="0.25">
      <c r="M33" s="416"/>
      <c r="N33" s="417"/>
      <c r="O33" s="418"/>
      <c r="P33" s="418"/>
      <c r="Q33" s="418"/>
      <c r="R33" s="419"/>
      <c r="S33" s="418"/>
      <c r="T33" s="418"/>
      <c r="U33" s="416"/>
      <c r="V33" s="407"/>
      <c r="W33" s="418"/>
    </row>
    <row r="34" spans="13:23" x14ac:dyDescent="0.25">
      <c r="M34" s="418"/>
      <c r="N34" s="420"/>
      <c r="O34" s="418"/>
      <c r="P34" s="418"/>
      <c r="Q34" s="416"/>
      <c r="R34" s="407"/>
      <c r="S34" s="418"/>
      <c r="T34" s="418"/>
      <c r="U34" s="416"/>
      <c r="V34" s="407"/>
      <c r="W34" s="418"/>
    </row>
    <row r="35" spans="13:23" x14ac:dyDescent="0.25">
      <c r="M35" s="416"/>
      <c r="N35" s="417"/>
      <c r="O35" s="418"/>
      <c r="P35" s="418"/>
      <c r="Q35" s="416"/>
      <c r="R35" s="407"/>
      <c r="S35" s="418"/>
      <c r="T35" s="418"/>
      <c r="U35" s="416"/>
      <c r="V35" s="407"/>
      <c r="W35" s="418"/>
    </row>
    <row r="36" spans="13:23" x14ac:dyDescent="0.25">
      <c r="M36" s="416"/>
      <c r="N36" s="417"/>
      <c r="O36" s="418"/>
      <c r="P36" s="418"/>
      <c r="Q36" s="416"/>
      <c r="R36" s="407"/>
      <c r="S36" s="418"/>
      <c r="T36" s="418"/>
      <c r="U36" s="416"/>
      <c r="V36" s="407"/>
      <c r="W36" s="418"/>
    </row>
    <row r="37" spans="13:23" x14ac:dyDescent="0.25">
      <c r="M37" s="416"/>
      <c r="N37" s="417"/>
      <c r="O37" s="418"/>
      <c r="P37" s="418"/>
      <c r="Q37" s="416"/>
      <c r="R37" s="407"/>
      <c r="S37" s="418"/>
      <c r="T37" s="418"/>
      <c r="U37" s="416"/>
      <c r="V37" s="407"/>
      <c r="W37" s="418"/>
    </row>
    <row r="38" spans="13:23" x14ac:dyDescent="0.25">
      <c r="M38" s="416"/>
      <c r="N38" s="417"/>
      <c r="O38" s="418"/>
      <c r="P38" s="418"/>
      <c r="Q38" s="403"/>
      <c r="R38" s="407"/>
      <c r="S38" s="418"/>
      <c r="T38" s="418"/>
      <c r="U38" s="403"/>
      <c r="V38" s="407"/>
      <c r="W38" s="418"/>
    </row>
    <row r="39" spans="13:23" x14ac:dyDescent="0.25">
      <c r="M39" s="416"/>
      <c r="N39" s="417"/>
      <c r="O39" s="418"/>
      <c r="P39" s="418"/>
      <c r="Q39" s="416"/>
      <c r="R39" s="407"/>
      <c r="S39" s="418"/>
      <c r="T39" s="418"/>
      <c r="U39" s="421"/>
      <c r="V39" s="419"/>
      <c r="W39" s="418"/>
    </row>
    <row r="40" spans="13:23" x14ac:dyDescent="0.25">
      <c r="M40" s="416"/>
      <c r="N40" s="417"/>
      <c r="O40" s="418"/>
      <c r="P40" s="418"/>
      <c r="Q40" s="421"/>
      <c r="R40" s="419"/>
      <c r="S40" s="418"/>
      <c r="T40" s="418"/>
      <c r="U40" s="416"/>
      <c r="V40" s="407"/>
      <c r="W40" s="418"/>
    </row>
    <row r="41" spans="13:23" x14ac:dyDescent="0.25">
      <c r="M41" s="416"/>
      <c r="N41" s="417"/>
      <c r="O41" s="418"/>
      <c r="P41" s="418"/>
      <c r="Q41" s="416"/>
      <c r="R41" s="407"/>
      <c r="S41" s="418"/>
      <c r="T41" s="418"/>
      <c r="U41" s="403"/>
      <c r="V41" s="407"/>
      <c r="W41" s="418"/>
    </row>
    <row r="42" spans="13:23" x14ac:dyDescent="0.25"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</row>
    <row r="43" spans="13:23" x14ac:dyDescent="0.25"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</row>
    <row r="44" spans="13:23" x14ac:dyDescent="0.25"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</row>
  </sheetData>
  <mergeCells count="4">
    <mergeCell ref="M4:M5"/>
    <mergeCell ref="N4:Q4"/>
    <mergeCell ref="R4:T4"/>
    <mergeCell ref="U4:W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EC940-E123-4791-8D54-2348776231DA}">
  <dimension ref="A1:Y41"/>
  <sheetViews>
    <sheetView zoomScaleNormal="100" workbookViewId="0">
      <selection activeCell="D7" sqref="D7:W7"/>
    </sheetView>
  </sheetViews>
  <sheetFormatPr defaultRowHeight="12.75" x14ac:dyDescent="0.2"/>
  <cols>
    <col min="1" max="1" width="20.875" style="424" customWidth="1"/>
    <col min="2" max="2" width="9" style="424"/>
    <col min="3" max="13" width="4.375" style="424" bestFit="1" customWidth="1"/>
    <col min="14" max="14" width="3.375" style="424" customWidth="1"/>
    <col min="15" max="15" width="14.5" style="424" customWidth="1"/>
    <col min="16" max="18" width="4.375" style="424" bestFit="1" customWidth="1"/>
    <col min="19" max="19" width="3.375" style="424" customWidth="1"/>
    <col min="20" max="20" width="17.375" style="424" customWidth="1"/>
    <col min="21" max="22" width="9" style="424"/>
    <col min="23" max="23" width="3.5" style="424" customWidth="1"/>
    <col min="24" max="24" width="4" style="424" customWidth="1"/>
    <col min="25" max="16384" width="9" style="424"/>
  </cols>
  <sheetData>
    <row r="1" spans="1:25" x14ac:dyDescent="0.2">
      <c r="A1" s="423"/>
      <c r="B1" s="42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25" x14ac:dyDescent="0.2">
      <c r="A2" s="425" t="s">
        <v>241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25" x14ac:dyDescent="0.2">
      <c r="A3" s="205" t="s">
        <v>129</v>
      </c>
      <c r="B3" s="206"/>
      <c r="C3" s="207" t="s">
        <v>242</v>
      </c>
      <c r="D3" s="208"/>
      <c r="E3" s="208"/>
      <c r="F3" s="208"/>
      <c r="G3" s="208"/>
      <c r="H3" s="208"/>
      <c r="I3" s="208"/>
      <c r="J3" s="208"/>
      <c r="K3" s="208"/>
      <c r="L3" s="208"/>
      <c r="M3" s="209"/>
      <c r="N3" s="203"/>
      <c r="O3" s="203"/>
      <c r="P3" s="203"/>
      <c r="Q3" s="203"/>
      <c r="R3" s="203"/>
      <c r="S3" s="203"/>
    </row>
    <row r="4" spans="1:25" x14ac:dyDescent="0.2">
      <c r="A4" s="205" t="s">
        <v>131</v>
      </c>
      <c r="B4" s="206"/>
      <c r="C4" s="207" t="s">
        <v>132</v>
      </c>
      <c r="D4" s="208"/>
      <c r="E4" s="208"/>
      <c r="F4" s="208"/>
      <c r="G4" s="208"/>
      <c r="H4" s="208"/>
      <c r="I4" s="208"/>
      <c r="J4" s="208"/>
      <c r="K4" s="208"/>
      <c r="L4" s="208"/>
      <c r="M4" s="209"/>
      <c r="N4" s="203"/>
      <c r="O4" s="203"/>
      <c r="P4" s="203"/>
      <c r="Q4" s="203"/>
      <c r="R4" s="203"/>
      <c r="S4" s="203"/>
      <c r="T4" s="427" t="s">
        <v>243</v>
      </c>
      <c r="Y4" s="428" t="s">
        <v>244</v>
      </c>
    </row>
    <row r="5" spans="1:25" x14ac:dyDescent="0.2">
      <c r="A5" s="216" t="s">
        <v>143</v>
      </c>
      <c r="B5" s="217"/>
      <c r="C5" s="218" t="s">
        <v>11</v>
      </c>
      <c r="D5" s="218" t="s">
        <v>12</v>
      </c>
      <c r="E5" s="429" t="s">
        <v>13</v>
      </c>
      <c r="F5" s="429" t="s">
        <v>14</v>
      </c>
      <c r="G5" s="218" t="s">
        <v>15</v>
      </c>
      <c r="H5" s="218" t="s">
        <v>16</v>
      </c>
      <c r="I5" s="218" t="s">
        <v>17</v>
      </c>
      <c r="J5" s="218" t="s">
        <v>18</v>
      </c>
      <c r="K5" s="218" t="s">
        <v>19</v>
      </c>
      <c r="L5" s="218" t="s">
        <v>20</v>
      </c>
      <c r="M5" s="218" t="s">
        <v>147</v>
      </c>
      <c r="N5" s="203"/>
      <c r="O5" s="203"/>
      <c r="P5" s="203"/>
      <c r="Q5" s="203"/>
      <c r="R5" s="203"/>
      <c r="S5" s="203"/>
    </row>
    <row r="6" spans="1:25" ht="13.5" x14ac:dyDescent="0.25">
      <c r="A6" s="430" t="s">
        <v>136</v>
      </c>
      <c r="B6" s="220" t="s">
        <v>144</v>
      </c>
      <c r="C6" s="220" t="s">
        <v>144</v>
      </c>
      <c r="D6" s="220" t="s">
        <v>144</v>
      </c>
      <c r="E6" s="220" t="s">
        <v>144</v>
      </c>
      <c r="F6" s="220" t="s">
        <v>144</v>
      </c>
      <c r="G6" s="220" t="s">
        <v>144</v>
      </c>
      <c r="H6" s="220" t="s">
        <v>144</v>
      </c>
      <c r="I6" s="220" t="s">
        <v>144</v>
      </c>
      <c r="J6" s="220" t="s">
        <v>144</v>
      </c>
      <c r="K6" s="220" t="s">
        <v>144</v>
      </c>
      <c r="L6" s="220" t="s">
        <v>144</v>
      </c>
      <c r="M6" s="220" t="s">
        <v>144</v>
      </c>
      <c r="N6" s="203"/>
      <c r="P6" s="424">
        <v>2010</v>
      </c>
      <c r="Q6" s="424">
        <v>2011</v>
      </c>
      <c r="R6" s="424">
        <v>2020</v>
      </c>
      <c r="S6" s="203"/>
      <c r="U6" s="427">
        <v>2011</v>
      </c>
      <c r="V6" s="427">
        <v>2020</v>
      </c>
    </row>
    <row r="7" spans="1:25" ht="13.5" x14ac:dyDescent="0.25">
      <c r="A7" s="431" t="s">
        <v>27</v>
      </c>
      <c r="B7" s="220" t="s">
        <v>144</v>
      </c>
      <c r="C7" s="432">
        <v>1.9314800000000001</v>
      </c>
      <c r="D7" s="432">
        <v>1.8770800000000001</v>
      </c>
      <c r="E7" s="432">
        <v>1.99386</v>
      </c>
      <c r="F7" s="432">
        <v>1.87218</v>
      </c>
      <c r="G7" s="432">
        <v>1.90984</v>
      </c>
      <c r="H7" s="432">
        <v>1.9640299999999999</v>
      </c>
      <c r="I7" s="432">
        <v>1.8675600000000001</v>
      </c>
      <c r="J7" s="432">
        <v>1.93103</v>
      </c>
      <c r="K7" s="432">
        <v>1.9321600000000001</v>
      </c>
      <c r="L7" s="432">
        <v>1.8428100000000001</v>
      </c>
      <c r="M7" s="432">
        <v>2.0245500000000001</v>
      </c>
      <c r="N7" s="203"/>
      <c r="O7" s="222" t="s">
        <v>190</v>
      </c>
      <c r="P7" s="433">
        <v>4.2618</v>
      </c>
      <c r="Q7" s="433">
        <v>2.9733999999999998</v>
      </c>
      <c r="R7" s="433">
        <v>6.6137600000000001</v>
      </c>
      <c r="S7" s="203"/>
      <c r="T7" s="314" t="s">
        <v>190</v>
      </c>
      <c r="U7" s="434">
        <v>2.9733999999999998</v>
      </c>
      <c r="V7" s="434">
        <v>6.6137600000000001</v>
      </c>
      <c r="W7" s="435"/>
    </row>
    <row r="8" spans="1:25" ht="13.5" customHeight="1" x14ac:dyDescent="0.25">
      <c r="A8" s="222" t="s">
        <v>171</v>
      </c>
      <c r="B8" s="220" t="s">
        <v>144</v>
      </c>
      <c r="C8" s="436">
        <v>2.40795</v>
      </c>
      <c r="D8" s="436">
        <v>2.4143699999999999</v>
      </c>
      <c r="E8" s="436">
        <v>2.3490799999999998</v>
      </c>
      <c r="F8" s="436">
        <v>2.3003800000000001</v>
      </c>
      <c r="G8" s="436">
        <v>2.31542</v>
      </c>
      <c r="H8" s="436">
        <v>2.2094499999999999</v>
      </c>
      <c r="I8" s="436">
        <v>2.2650199999999998</v>
      </c>
      <c r="J8" s="436">
        <v>2.5778400000000001</v>
      </c>
      <c r="K8" s="436">
        <v>2.3172100000000002</v>
      </c>
      <c r="L8" s="436">
        <v>2.1792199999999999</v>
      </c>
      <c r="M8" s="436">
        <v>2.5465200000000001</v>
      </c>
      <c r="N8" s="203"/>
      <c r="O8" s="222" t="s">
        <v>196</v>
      </c>
      <c r="P8" s="433">
        <v>2.5202100000000001</v>
      </c>
      <c r="Q8" s="433">
        <v>2.64201</v>
      </c>
      <c r="R8" s="433">
        <v>3.8321900000000002</v>
      </c>
      <c r="S8" s="203"/>
      <c r="T8" s="314" t="s">
        <v>196</v>
      </c>
      <c r="U8" s="434">
        <v>2.64201</v>
      </c>
      <c r="V8" s="434">
        <v>3.8321900000000002</v>
      </c>
      <c r="W8" s="435"/>
    </row>
    <row r="9" spans="1:25" ht="13.5" customHeight="1" x14ac:dyDescent="0.25">
      <c r="A9" s="222" t="s">
        <v>172</v>
      </c>
      <c r="B9" s="220" t="s">
        <v>144</v>
      </c>
      <c r="C9" s="433">
        <v>2.9729700000000001</v>
      </c>
      <c r="D9" s="433">
        <v>3.01003</v>
      </c>
      <c r="E9" s="433">
        <v>3.7288100000000002</v>
      </c>
      <c r="F9" s="433">
        <v>2.2222200000000001</v>
      </c>
      <c r="G9" s="433">
        <v>4.4067800000000004</v>
      </c>
      <c r="H9" s="433">
        <v>2.4735</v>
      </c>
      <c r="I9" s="433">
        <v>1.05263</v>
      </c>
      <c r="J9" s="433">
        <v>3.125</v>
      </c>
      <c r="K9" s="433">
        <v>4.4943799999999996</v>
      </c>
      <c r="L9" s="433">
        <v>1.27796</v>
      </c>
      <c r="M9" s="433" t="s">
        <v>173</v>
      </c>
      <c r="N9" s="203"/>
      <c r="O9" s="222" t="s">
        <v>194</v>
      </c>
      <c r="P9" s="433">
        <v>4.0852599999999999</v>
      </c>
      <c r="Q9" s="433">
        <v>3.4794200000000002</v>
      </c>
      <c r="R9" s="433">
        <v>2.9340999999999999</v>
      </c>
      <c r="S9" s="203"/>
      <c r="T9" s="314" t="s">
        <v>194</v>
      </c>
      <c r="U9" s="434">
        <v>3.4794200000000002</v>
      </c>
      <c r="V9" s="434">
        <v>2.9340999999999999</v>
      </c>
      <c r="W9" s="435"/>
    </row>
    <row r="10" spans="1:25" ht="13.5" x14ac:dyDescent="0.25">
      <c r="A10" s="222" t="s">
        <v>174</v>
      </c>
      <c r="B10" s="220" t="s">
        <v>144</v>
      </c>
      <c r="C10" s="436">
        <v>0.86580000000000001</v>
      </c>
      <c r="D10" s="436">
        <v>0.86095999999999995</v>
      </c>
      <c r="E10" s="436">
        <v>1.0035400000000001</v>
      </c>
      <c r="F10" s="436">
        <v>0.96887999999999996</v>
      </c>
      <c r="G10" s="436">
        <v>0.69155</v>
      </c>
      <c r="H10" s="436">
        <v>1.0576399999999999</v>
      </c>
      <c r="I10" s="436">
        <v>0.70030999999999999</v>
      </c>
      <c r="J10" s="436">
        <v>1.0023</v>
      </c>
      <c r="K10" s="436">
        <v>1.4964999999999999</v>
      </c>
      <c r="L10" s="436">
        <v>0.79513</v>
      </c>
      <c r="M10" s="436">
        <v>1.02949</v>
      </c>
      <c r="N10" s="203"/>
      <c r="O10" s="431" t="s">
        <v>184</v>
      </c>
      <c r="P10" s="437">
        <v>1.9273</v>
      </c>
      <c r="Q10" s="437">
        <v>2.0453399999999999</v>
      </c>
      <c r="R10" s="437">
        <v>2.6757399999999998</v>
      </c>
      <c r="S10" s="203"/>
      <c r="T10" s="311" t="s">
        <v>184</v>
      </c>
      <c r="U10" s="438">
        <v>2.0453399999999999</v>
      </c>
      <c r="V10" s="438">
        <v>2.6757399999999998</v>
      </c>
      <c r="W10" s="435"/>
    </row>
    <row r="11" spans="1:25" ht="13.5" x14ac:dyDescent="0.25">
      <c r="A11" s="222" t="s">
        <v>175</v>
      </c>
      <c r="B11" s="220" t="s">
        <v>144</v>
      </c>
      <c r="C11" s="433">
        <v>1.43685</v>
      </c>
      <c r="D11" s="433">
        <v>1.4328000000000001</v>
      </c>
      <c r="E11" s="433">
        <v>1.54162</v>
      </c>
      <c r="F11" s="433">
        <v>1.2883500000000001</v>
      </c>
      <c r="G11" s="433">
        <v>1.3503700000000001</v>
      </c>
      <c r="H11" s="433">
        <v>1.4584699999999999</v>
      </c>
      <c r="I11" s="433">
        <v>1.32378</v>
      </c>
      <c r="J11" s="433">
        <v>1.2994600000000001</v>
      </c>
      <c r="K11" s="433">
        <v>1.48373</v>
      </c>
      <c r="L11" s="433">
        <v>1.34521</v>
      </c>
      <c r="M11" s="433">
        <v>1.58786</v>
      </c>
      <c r="N11" s="203"/>
      <c r="O11" s="222" t="s">
        <v>193</v>
      </c>
      <c r="P11" s="436">
        <v>4.1848299999999998</v>
      </c>
      <c r="Q11" s="436">
        <v>3.51044</v>
      </c>
      <c r="R11" s="436">
        <v>2.6587900000000002</v>
      </c>
      <c r="S11" s="203"/>
      <c r="T11" s="314" t="s">
        <v>193</v>
      </c>
      <c r="U11" s="439">
        <v>3.51044</v>
      </c>
      <c r="V11" s="439">
        <v>2.6587900000000002</v>
      </c>
      <c r="W11" s="435"/>
    </row>
    <row r="12" spans="1:25" ht="13.5" x14ac:dyDescent="0.25">
      <c r="A12" s="222" t="s">
        <v>176</v>
      </c>
      <c r="B12" s="220" t="s">
        <v>144</v>
      </c>
      <c r="C12" s="436">
        <v>2.2519100000000001</v>
      </c>
      <c r="D12" s="436">
        <v>1.9391499999999999</v>
      </c>
      <c r="E12" s="436">
        <v>2.2365200000000001</v>
      </c>
      <c r="F12" s="436">
        <v>1.8617900000000001</v>
      </c>
      <c r="G12" s="436">
        <v>1.9986699999999999</v>
      </c>
      <c r="H12" s="436">
        <v>2.5556999999999999</v>
      </c>
      <c r="I12" s="436">
        <v>2.2544300000000002</v>
      </c>
      <c r="J12" s="436">
        <v>1.9594800000000001</v>
      </c>
      <c r="K12" s="436">
        <v>2.0329100000000002</v>
      </c>
      <c r="L12" s="436">
        <v>2.3134600000000001</v>
      </c>
      <c r="M12" s="436">
        <v>2.64276</v>
      </c>
      <c r="N12" s="203"/>
      <c r="O12" s="222" t="s">
        <v>181</v>
      </c>
      <c r="P12" s="433">
        <v>2.7119800000000001</v>
      </c>
      <c r="Q12" s="433">
        <v>2.13585</v>
      </c>
      <c r="R12" s="433">
        <v>2.6486200000000002</v>
      </c>
      <c r="S12" s="203"/>
      <c r="T12" s="314" t="s">
        <v>181</v>
      </c>
      <c r="U12" s="434">
        <v>2.13585</v>
      </c>
      <c r="V12" s="434">
        <v>2.6486200000000002</v>
      </c>
      <c r="W12" s="435"/>
    </row>
    <row r="13" spans="1:25" ht="13.5" x14ac:dyDescent="0.25">
      <c r="A13" s="222" t="s">
        <v>177</v>
      </c>
      <c r="B13" s="220" t="s">
        <v>144</v>
      </c>
      <c r="C13" s="433">
        <v>2.5301900000000002</v>
      </c>
      <c r="D13" s="433">
        <v>2.37086</v>
      </c>
      <c r="E13" s="433">
        <v>2.61747</v>
      </c>
      <c r="F13" s="433">
        <v>2.1676099999999998</v>
      </c>
      <c r="G13" s="433">
        <v>2.3284099999999999</v>
      </c>
      <c r="H13" s="433">
        <v>2.2715800000000002</v>
      </c>
      <c r="I13" s="433">
        <v>2.45119</v>
      </c>
      <c r="J13" s="433">
        <v>2.1742300000000001</v>
      </c>
      <c r="K13" s="433">
        <v>2.2047400000000001</v>
      </c>
      <c r="L13" s="433">
        <v>2.4247700000000001</v>
      </c>
      <c r="M13" s="433">
        <v>2.3274699999999999</v>
      </c>
      <c r="N13" s="203"/>
      <c r="O13" s="314" t="s">
        <v>245</v>
      </c>
      <c r="P13" s="436">
        <v>2.2519100000000001</v>
      </c>
      <c r="Q13" s="436">
        <v>1.9391499999999999</v>
      </c>
      <c r="R13" s="436">
        <v>2.64276</v>
      </c>
      <c r="S13" s="203"/>
      <c r="T13" s="314" t="s">
        <v>245</v>
      </c>
      <c r="U13" s="439">
        <v>1.9391499999999999</v>
      </c>
      <c r="V13" s="439">
        <v>2.64276</v>
      </c>
      <c r="W13" s="435"/>
    </row>
    <row r="14" spans="1:25" ht="13.5" customHeight="1" x14ac:dyDescent="0.25">
      <c r="A14" s="222" t="s">
        <v>178</v>
      </c>
      <c r="B14" s="220" t="s">
        <v>144</v>
      </c>
      <c r="C14" s="436">
        <v>2.6188699999999998</v>
      </c>
      <c r="D14" s="436">
        <v>2.33074</v>
      </c>
      <c r="E14" s="436">
        <v>2.4011300000000002</v>
      </c>
      <c r="F14" s="436">
        <v>2.5121099999999998</v>
      </c>
      <c r="G14" s="436">
        <v>3.0156800000000001</v>
      </c>
      <c r="H14" s="436">
        <v>1.9785200000000001</v>
      </c>
      <c r="I14" s="436">
        <v>1.9392199999999999</v>
      </c>
      <c r="J14" s="436">
        <v>1.9896199999999999</v>
      </c>
      <c r="K14" s="436">
        <v>2.2978200000000002</v>
      </c>
      <c r="L14" s="436">
        <v>2.1680199999999998</v>
      </c>
      <c r="M14" s="436">
        <v>2.0051199999999998</v>
      </c>
      <c r="N14" s="203"/>
      <c r="O14" s="222" t="s">
        <v>171</v>
      </c>
      <c r="P14" s="436">
        <v>2.40795</v>
      </c>
      <c r="Q14" s="436">
        <v>2.4143699999999999</v>
      </c>
      <c r="R14" s="436">
        <v>2.5465200000000001</v>
      </c>
      <c r="S14" s="203"/>
      <c r="T14" s="314" t="s">
        <v>171</v>
      </c>
      <c r="U14" s="439">
        <v>2.4143699999999999</v>
      </c>
      <c r="V14" s="439">
        <v>2.5465200000000001</v>
      </c>
      <c r="W14" s="435"/>
    </row>
    <row r="15" spans="1:25" ht="13.5" x14ac:dyDescent="0.25">
      <c r="A15" s="222" t="s">
        <v>179</v>
      </c>
      <c r="B15" s="220" t="s">
        <v>144</v>
      </c>
      <c r="C15" s="433">
        <v>1.9897800000000001</v>
      </c>
      <c r="D15" s="433">
        <v>1.9593400000000001</v>
      </c>
      <c r="E15" s="433">
        <v>2.0741200000000002</v>
      </c>
      <c r="F15" s="433">
        <v>1.8967799999999999</v>
      </c>
      <c r="G15" s="433">
        <v>1.8733900000000001</v>
      </c>
      <c r="H15" s="433">
        <v>1.8751800000000001</v>
      </c>
      <c r="I15" s="433">
        <v>1.76376</v>
      </c>
      <c r="J15" s="433">
        <v>2.1771699999999998</v>
      </c>
      <c r="K15" s="433">
        <v>1.9039600000000001</v>
      </c>
      <c r="L15" s="433">
        <v>2.0993599999999999</v>
      </c>
      <c r="M15" s="433">
        <v>1.9072899999999999</v>
      </c>
      <c r="N15" s="203"/>
      <c r="O15" s="222" t="s">
        <v>191</v>
      </c>
      <c r="P15" s="436">
        <v>2.28233</v>
      </c>
      <c r="Q15" s="436">
        <v>2.3765299999999998</v>
      </c>
      <c r="R15" s="436">
        <v>2.4830700000000001</v>
      </c>
      <c r="S15" s="203"/>
      <c r="T15" s="314" t="s">
        <v>191</v>
      </c>
      <c r="U15" s="439">
        <v>2.3765299999999998</v>
      </c>
      <c r="V15" s="439">
        <v>2.4830700000000001</v>
      </c>
      <c r="W15" s="435"/>
    </row>
    <row r="16" spans="1:25" ht="13.5" x14ac:dyDescent="0.25">
      <c r="A16" s="222" t="s">
        <v>180</v>
      </c>
      <c r="B16" s="220" t="s">
        <v>144</v>
      </c>
      <c r="C16" s="436">
        <v>1.62205</v>
      </c>
      <c r="D16" s="436">
        <v>1.4192400000000001</v>
      </c>
      <c r="E16" s="436">
        <v>1.4815199999999999</v>
      </c>
      <c r="F16" s="436">
        <v>1.38008</v>
      </c>
      <c r="G16" s="436">
        <v>1.5011399999999999</v>
      </c>
      <c r="H16" s="436">
        <v>1.55708</v>
      </c>
      <c r="I16" s="436">
        <v>1.5084500000000001</v>
      </c>
      <c r="J16" s="436">
        <v>1.6709099999999999</v>
      </c>
      <c r="K16" s="436">
        <v>1.5104599999999999</v>
      </c>
      <c r="L16" s="436">
        <v>1.34622</v>
      </c>
      <c r="M16" s="436">
        <v>1.4685999999999999</v>
      </c>
      <c r="N16" s="203"/>
      <c r="O16" s="222" t="s">
        <v>177</v>
      </c>
      <c r="P16" s="433">
        <v>2.5301900000000002</v>
      </c>
      <c r="Q16" s="433">
        <v>2.37086</v>
      </c>
      <c r="R16" s="433">
        <v>2.3274699999999999</v>
      </c>
      <c r="S16" s="203"/>
      <c r="T16" s="314" t="s">
        <v>177</v>
      </c>
      <c r="U16" s="434">
        <v>2.37086</v>
      </c>
      <c r="V16" s="434">
        <v>2.3274699999999999</v>
      </c>
      <c r="W16" s="435"/>
    </row>
    <row r="17" spans="1:25" ht="13.5" x14ac:dyDescent="0.25">
      <c r="A17" s="222" t="s">
        <v>181</v>
      </c>
      <c r="B17" s="220" t="s">
        <v>144</v>
      </c>
      <c r="C17" s="433">
        <v>2.7119800000000001</v>
      </c>
      <c r="D17" s="433">
        <v>2.13585</v>
      </c>
      <c r="E17" s="433">
        <v>2.1159500000000002</v>
      </c>
      <c r="F17" s="433">
        <v>2.5395500000000002</v>
      </c>
      <c r="G17" s="433">
        <v>2.0814900000000001</v>
      </c>
      <c r="H17" s="433">
        <v>2.8008799999999998</v>
      </c>
      <c r="I17" s="433">
        <v>1.4693499999999999</v>
      </c>
      <c r="J17" s="433">
        <v>2.0330400000000002</v>
      </c>
      <c r="K17" s="433">
        <v>2.0125799999999998</v>
      </c>
      <c r="L17" s="433">
        <v>2.2116199999999999</v>
      </c>
      <c r="M17" s="433">
        <v>2.6486200000000002</v>
      </c>
      <c r="N17" s="203"/>
      <c r="O17" s="222" t="s">
        <v>192</v>
      </c>
      <c r="P17" s="433">
        <v>2.3399299999999998</v>
      </c>
      <c r="Q17" s="433">
        <v>2.2394799999999999</v>
      </c>
      <c r="R17" s="433">
        <v>2.20234</v>
      </c>
      <c r="S17" s="203"/>
      <c r="T17" s="314" t="s">
        <v>192</v>
      </c>
      <c r="U17" s="434">
        <v>2.2394799999999999</v>
      </c>
      <c r="V17" s="434">
        <v>2.20234</v>
      </c>
      <c r="W17" s="435"/>
    </row>
    <row r="18" spans="1:25" ht="13.5" x14ac:dyDescent="0.25">
      <c r="A18" s="222" t="s">
        <v>182</v>
      </c>
      <c r="B18" s="220" t="s">
        <v>144</v>
      </c>
      <c r="C18" s="436">
        <v>1.6201000000000001</v>
      </c>
      <c r="D18" s="436">
        <v>1.9739899999999999</v>
      </c>
      <c r="E18" s="436">
        <v>1.8059099999999999</v>
      </c>
      <c r="F18" s="436">
        <v>1.54983</v>
      </c>
      <c r="G18" s="436">
        <v>1.8443400000000001</v>
      </c>
      <c r="H18" s="436">
        <v>1.74386</v>
      </c>
      <c r="I18" s="436">
        <v>1.9286399999999999</v>
      </c>
      <c r="J18" s="436">
        <v>1.7505500000000001</v>
      </c>
      <c r="K18" s="436">
        <v>1.66794</v>
      </c>
      <c r="L18" s="436">
        <v>1.8336699999999999</v>
      </c>
      <c r="M18" s="436">
        <v>1.8673900000000001</v>
      </c>
      <c r="N18" s="203"/>
      <c r="O18" s="431" t="s">
        <v>27</v>
      </c>
      <c r="P18" s="432">
        <v>1.9314800000000001</v>
      </c>
      <c r="Q18" s="432">
        <v>1.8770800000000001</v>
      </c>
      <c r="R18" s="432">
        <v>2.0245500000000001</v>
      </c>
      <c r="S18" s="203"/>
      <c r="T18" s="311" t="s">
        <v>27</v>
      </c>
      <c r="U18" s="440">
        <v>1.8770800000000001</v>
      </c>
      <c r="V18" s="440">
        <v>2.0245500000000001</v>
      </c>
      <c r="W18" s="435"/>
    </row>
    <row r="19" spans="1:25" ht="13.5" x14ac:dyDescent="0.25">
      <c r="A19" s="222" t="s">
        <v>183</v>
      </c>
      <c r="B19" s="220" t="s">
        <v>144</v>
      </c>
      <c r="C19" s="433">
        <v>1.61812</v>
      </c>
      <c r="D19" s="433">
        <v>1.5804</v>
      </c>
      <c r="E19" s="433">
        <v>1.6213900000000001</v>
      </c>
      <c r="F19" s="433">
        <v>1.65103</v>
      </c>
      <c r="G19" s="433">
        <v>1.80193</v>
      </c>
      <c r="H19" s="433">
        <v>1.82924</v>
      </c>
      <c r="I19" s="433">
        <v>1.74031</v>
      </c>
      <c r="J19" s="433">
        <v>1.81725</v>
      </c>
      <c r="K19" s="433">
        <v>1.8159400000000001</v>
      </c>
      <c r="L19" s="433">
        <v>1.56002</v>
      </c>
      <c r="M19" s="433">
        <v>1.96241</v>
      </c>
      <c r="N19" s="203"/>
      <c r="O19" s="314" t="s">
        <v>246</v>
      </c>
      <c r="P19" s="436">
        <v>2.6188699999999998</v>
      </c>
      <c r="Q19" s="436">
        <v>2.33074</v>
      </c>
      <c r="R19" s="436">
        <v>2.0051199999999998</v>
      </c>
      <c r="S19" s="203"/>
      <c r="T19" s="314" t="s">
        <v>246</v>
      </c>
      <c r="U19" s="439">
        <v>2.33074</v>
      </c>
      <c r="V19" s="439">
        <v>2.0051199999999998</v>
      </c>
      <c r="W19" s="435"/>
    </row>
    <row r="20" spans="1:25" ht="13.5" x14ac:dyDescent="0.25">
      <c r="A20" s="431" t="s">
        <v>184</v>
      </c>
      <c r="B20" s="220" t="s">
        <v>144</v>
      </c>
      <c r="C20" s="437">
        <v>1.9273</v>
      </c>
      <c r="D20" s="437">
        <v>2.0453399999999999</v>
      </c>
      <c r="E20" s="437">
        <v>2.5061300000000002</v>
      </c>
      <c r="F20" s="437">
        <v>1.9428300000000001</v>
      </c>
      <c r="G20" s="437">
        <v>2.2455500000000002</v>
      </c>
      <c r="H20" s="437">
        <v>2.6111300000000002</v>
      </c>
      <c r="I20" s="437">
        <v>2.5024700000000002</v>
      </c>
      <c r="J20" s="437">
        <v>2.3421599999999998</v>
      </c>
      <c r="K20" s="437">
        <v>2.4165299999999998</v>
      </c>
      <c r="L20" s="437">
        <v>2.46835</v>
      </c>
      <c r="M20" s="437">
        <v>2.6757399999999998</v>
      </c>
      <c r="N20" s="203"/>
      <c r="O20" s="222" t="s">
        <v>195</v>
      </c>
      <c r="P20" s="436">
        <v>1.9572099999999999</v>
      </c>
      <c r="Q20" s="436">
        <v>2.0402</v>
      </c>
      <c r="R20" s="436">
        <v>1.99925</v>
      </c>
      <c r="S20" s="203"/>
      <c r="T20" s="314" t="s">
        <v>195</v>
      </c>
      <c r="U20" s="439">
        <v>2.0402</v>
      </c>
      <c r="V20" s="439">
        <v>1.99925</v>
      </c>
      <c r="W20" s="435"/>
    </row>
    <row r="21" spans="1:25" ht="12.75" customHeight="1" x14ac:dyDescent="0.25">
      <c r="A21" s="431" t="s">
        <v>185</v>
      </c>
      <c r="B21" s="220" t="s">
        <v>144</v>
      </c>
      <c r="C21" s="432">
        <v>2.7644199999999999</v>
      </c>
      <c r="D21" s="432">
        <v>2.2167500000000002</v>
      </c>
      <c r="E21" s="432">
        <v>4.2918500000000002</v>
      </c>
      <c r="F21" s="432">
        <v>1.8421099999999999</v>
      </c>
      <c r="G21" s="432">
        <v>2.9940099999999998</v>
      </c>
      <c r="H21" s="432">
        <v>4.3177899999999996</v>
      </c>
      <c r="I21" s="432">
        <v>2.1707700000000001</v>
      </c>
      <c r="J21" s="432">
        <v>3.5143800000000001</v>
      </c>
      <c r="K21" s="432">
        <v>1.8394600000000001</v>
      </c>
      <c r="L21" s="432">
        <v>3.6566000000000001</v>
      </c>
      <c r="M21" s="432">
        <v>4.1362500000000004</v>
      </c>
      <c r="N21" s="203"/>
      <c r="O21" s="222" t="s">
        <v>183</v>
      </c>
      <c r="P21" s="433">
        <v>1.61812</v>
      </c>
      <c r="Q21" s="433">
        <v>1.5804</v>
      </c>
      <c r="R21" s="433">
        <v>1.96241</v>
      </c>
      <c r="S21" s="203"/>
      <c r="T21" s="314" t="s">
        <v>183</v>
      </c>
      <c r="U21" s="434">
        <v>1.5804</v>
      </c>
      <c r="V21" s="434">
        <v>1.96241</v>
      </c>
      <c r="W21" s="435"/>
    </row>
    <row r="22" spans="1:25" ht="12.75" customHeight="1" x14ac:dyDescent="0.25">
      <c r="A22" s="431" t="s">
        <v>186</v>
      </c>
      <c r="B22" s="220" t="s">
        <v>144</v>
      </c>
      <c r="C22" s="437">
        <v>1.8245</v>
      </c>
      <c r="D22" s="437">
        <v>1.99203</v>
      </c>
      <c r="E22" s="437">
        <v>3.0905100000000001</v>
      </c>
      <c r="F22" s="437">
        <v>2.0477799999999999</v>
      </c>
      <c r="G22" s="437">
        <v>1.6887799999999999</v>
      </c>
      <c r="H22" s="437">
        <v>3.25407</v>
      </c>
      <c r="I22" s="437">
        <v>2.7202099999999998</v>
      </c>
      <c r="J22" s="437">
        <v>2.3640699999999999</v>
      </c>
      <c r="K22" s="437">
        <v>2.24057</v>
      </c>
      <c r="L22" s="437">
        <v>1.9906299999999999</v>
      </c>
      <c r="M22" s="437">
        <v>2.4263400000000002</v>
      </c>
      <c r="N22" s="203"/>
      <c r="O22" s="222" t="s">
        <v>179</v>
      </c>
      <c r="P22" s="433">
        <v>1.9897800000000001</v>
      </c>
      <c r="Q22" s="433">
        <v>1.9593400000000001</v>
      </c>
      <c r="R22" s="433">
        <v>1.9072899999999999</v>
      </c>
      <c r="S22" s="203"/>
      <c r="T22" s="314" t="s">
        <v>179</v>
      </c>
      <c r="U22" s="434">
        <v>1.9593400000000001</v>
      </c>
      <c r="V22" s="434">
        <v>1.9072899999999999</v>
      </c>
      <c r="W22" s="435"/>
    </row>
    <row r="23" spans="1:25" ht="12.75" customHeight="1" x14ac:dyDescent="0.25">
      <c r="A23" s="431" t="s">
        <v>187</v>
      </c>
      <c r="B23" s="220" t="s">
        <v>144</v>
      </c>
      <c r="C23" s="432">
        <v>1.44648</v>
      </c>
      <c r="D23" s="432">
        <v>1.6281099999999999</v>
      </c>
      <c r="E23" s="432">
        <v>1.71635</v>
      </c>
      <c r="F23" s="432">
        <v>1.63619</v>
      </c>
      <c r="G23" s="432">
        <v>1.51668</v>
      </c>
      <c r="H23" s="432">
        <v>1.5576300000000001</v>
      </c>
      <c r="I23" s="432">
        <v>1.8226</v>
      </c>
      <c r="J23" s="432">
        <v>1.2080500000000001</v>
      </c>
      <c r="K23" s="432">
        <v>1.4689300000000001</v>
      </c>
      <c r="L23" s="432">
        <v>1.53664</v>
      </c>
      <c r="M23" s="432">
        <v>2.12121</v>
      </c>
      <c r="N23" s="203"/>
      <c r="O23" s="222" t="s">
        <v>182</v>
      </c>
      <c r="P23" s="436">
        <v>1.6201000000000001</v>
      </c>
      <c r="Q23" s="436">
        <v>1.9739899999999999</v>
      </c>
      <c r="R23" s="436">
        <v>1.8673900000000001</v>
      </c>
      <c r="S23" s="203"/>
      <c r="T23" s="314" t="s">
        <v>182</v>
      </c>
      <c r="U23" s="439">
        <v>1.9739899999999999</v>
      </c>
      <c r="V23" s="439">
        <v>1.8673900000000001</v>
      </c>
      <c r="W23" s="435"/>
    </row>
    <row r="24" spans="1:25" ht="13.5" x14ac:dyDescent="0.25">
      <c r="A24" s="431" t="s">
        <v>189</v>
      </c>
      <c r="B24" s="220" t="s">
        <v>144</v>
      </c>
      <c r="C24" s="437">
        <v>1.8535699999999999</v>
      </c>
      <c r="D24" s="437">
        <v>2.4186000000000001</v>
      </c>
      <c r="E24" s="437">
        <v>1.56413</v>
      </c>
      <c r="F24" s="437">
        <v>2.27027</v>
      </c>
      <c r="G24" s="437">
        <v>2.9692500000000002</v>
      </c>
      <c r="H24" s="437">
        <v>2.0547900000000001</v>
      </c>
      <c r="I24" s="437">
        <v>3.3288899999999999</v>
      </c>
      <c r="J24" s="437">
        <v>2.4691399999999999</v>
      </c>
      <c r="K24" s="437">
        <v>4.0540500000000002</v>
      </c>
      <c r="L24" s="437">
        <v>3.0084200000000001</v>
      </c>
      <c r="M24" s="437">
        <v>2.5134599999999998</v>
      </c>
      <c r="N24" s="203"/>
      <c r="O24" s="222" t="s">
        <v>175</v>
      </c>
      <c r="P24" s="433">
        <v>1.43685</v>
      </c>
      <c r="Q24" s="433">
        <v>1.4328000000000001</v>
      </c>
      <c r="R24" s="433">
        <v>1.58786</v>
      </c>
      <c r="S24" s="203"/>
      <c r="T24" s="314" t="s">
        <v>175</v>
      </c>
      <c r="U24" s="434">
        <v>1.4328000000000001</v>
      </c>
      <c r="V24" s="434">
        <v>1.58786</v>
      </c>
      <c r="W24" s="435"/>
      <c r="Y24" s="327" t="s">
        <v>188</v>
      </c>
    </row>
    <row r="25" spans="1:25" ht="13.5" x14ac:dyDescent="0.25">
      <c r="A25" s="222" t="s">
        <v>190</v>
      </c>
      <c r="B25" s="220" t="s">
        <v>144</v>
      </c>
      <c r="C25" s="433">
        <v>4.2618</v>
      </c>
      <c r="D25" s="433">
        <v>2.9733999999999998</v>
      </c>
      <c r="E25" s="433">
        <v>3.2702200000000001</v>
      </c>
      <c r="F25" s="433">
        <v>5.1282100000000002</v>
      </c>
      <c r="G25" s="433">
        <v>5.28376</v>
      </c>
      <c r="H25" s="433">
        <v>4.7722300000000004</v>
      </c>
      <c r="I25" s="433">
        <v>3.5490599999999999</v>
      </c>
      <c r="J25" s="433">
        <v>5.2941200000000004</v>
      </c>
      <c r="K25" s="433">
        <v>3.13808</v>
      </c>
      <c r="L25" s="433">
        <v>5.0450499999999998</v>
      </c>
      <c r="M25" s="433">
        <v>6.6137600000000001</v>
      </c>
      <c r="N25" s="203"/>
      <c r="O25" s="222" t="s">
        <v>180</v>
      </c>
      <c r="P25" s="436">
        <v>1.62205</v>
      </c>
      <c r="Q25" s="436">
        <v>1.4192400000000001</v>
      </c>
      <c r="R25" s="436">
        <v>1.4685999999999999</v>
      </c>
      <c r="S25" s="203"/>
      <c r="T25" s="314" t="s">
        <v>180</v>
      </c>
      <c r="U25" s="439">
        <v>1.4192400000000001</v>
      </c>
      <c r="V25" s="439">
        <v>1.4685999999999999</v>
      </c>
      <c r="W25" s="435"/>
    </row>
    <row r="26" spans="1:25" ht="13.5" x14ac:dyDescent="0.25">
      <c r="A26" s="222" t="s">
        <v>191</v>
      </c>
      <c r="B26" s="220" t="s">
        <v>144</v>
      </c>
      <c r="C26" s="436">
        <v>2.28233</v>
      </c>
      <c r="D26" s="436">
        <v>2.3765299999999998</v>
      </c>
      <c r="E26" s="436">
        <v>2.4953599999999998</v>
      </c>
      <c r="F26" s="436">
        <v>2.9990100000000002</v>
      </c>
      <c r="G26" s="436">
        <v>2.5375700000000001</v>
      </c>
      <c r="H26" s="436">
        <v>2.5792999999999999</v>
      </c>
      <c r="I26" s="436">
        <v>2.2290399999999999</v>
      </c>
      <c r="J26" s="436">
        <v>2.4390200000000002</v>
      </c>
      <c r="K26" s="436">
        <v>2.1191200000000001</v>
      </c>
      <c r="L26" s="436">
        <v>2.2171400000000001</v>
      </c>
      <c r="M26" s="436">
        <v>2.4830700000000001</v>
      </c>
      <c r="N26" s="203"/>
      <c r="O26" s="222" t="s">
        <v>174</v>
      </c>
      <c r="P26" s="436">
        <v>0.86580000000000001</v>
      </c>
      <c r="Q26" s="436">
        <v>0.86095999999999995</v>
      </c>
      <c r="R26" s="436">
        <v>1.02949</v>
      </c>
      <c r="S26" s="203"/>
      <c r="T26" s="314" t="s">
        <v>174</v>
      </c>
      <c r="U26" s="439">
        <v>0.86095999999999995</v>
      </c>
      <c r="V26" s="439">
        <v>1.02949</v>
      </c>
      <c r="W26" s="435"/>
    </row>
    <row r="27" spans="1:25" ht="13.5" x14ac:dyDescent="0.25">
      <c r="A27" s="222" t="s">
        <v>192</v>
      </c>
      <c r="B27" s="220" t="s">
        <v>144</v>
      </c>
      <c r="C27" s="433">
        <v>2.3399299999999998</v>
      </c>
      <c r="D27" s="433">
        <v>2.2394799999999999</v>
      </c>
      <c r="E27" s="433">
        <v>2.59551</v>
      </c>
      <c r="F27" s="433">
        <v>2.1956500000000001</v>
      </c>
      <c r="G27" s="433">
        <v>2.4318300000000002</v>
      </c>
      <c r="H27" s="433">
        <v>2.4359500000000001</v>
      </c>
      <c r="I27" s="433">
        <v>2.5776300000000001</v>
      </c>
      <c r="J27" s="433">
        <v>2.41161</v>
      </c>
      <c r="K27" s="433">
        <v>2.0736599999999998</v>
      </c>
      <c r="L27" s="433">
        <v>2.1386500000000002</v>
      </c>
      <c r="M27" s="433">
        <v>2.20234</v>
      </c>
      <c r="N27" s="203"/>
      <c r="O27" s="222" t="s">
        <v>172</v>
      </c>
      <c r="P27" s="433">
        <v>2.9729700000000001</v>
      </c>
      <c r="Q27" s="433">
        <v>3.01003</v>
      </c>
      <c r="R27" s="441" t="s">
        <v>45</v>
      </c>
      <c r="S27" s="203"/>
      <c r="T27" s="314" t="s">
        <v>172</v>
      </c>
      <c r="U27" s="434">
        <v>3.01003</v>
      </c>
      <c r="V27" s="434" t="s">
        <v>45</v>
      </c>
      <c r="W27" s="435"/>
    </row>
    <row r="28" spans="1:25" ht="13.5" x14ac:dyDescent="0.25">
      <c r="A28" s="222" t="s">
        <v>193</v>
      </c>
      <c r="B28" s="220" t="s">
        <v>144</v>
      </c>
      <c r="C28" s="436">
        <v>4.1848299999999998</v>
      </c>
      <c r="D28" s="436">
        <v>3.51044</v>
      </c>
      <c r="E28" s="436">
        <v>5.3740800000000002</v>
      </c>
      <c r="F28" s="436">
        <v>2.4774799999999999</v>
      </c>
      <c r="G28" s="436">
        <v>4.3803400000000003</v>
      </c>
      <c r="H28" s="436">
        <v>4.5940200000000004</v>
      </c>
      <c r="I28" s="436">
        <v>4.4444400000000002</v>
      </c>
      <c r="J28" s="436">
        <v>3.8915099999999998</v>
      </c>
      <c r="K28" s="436">
        <v>4.5965299999999996</v>
      </c>
      <c r="L28" s="436">
        <v>3.2115200000000002</v>
      </c>
      <c r="M28" s="436">
        <v>2.6587900000000002</v>
      </c>
      <c r="N28" s="203"/>
      <c r="O28" s="203"/>
      <c r="P28" s="203"/>
      <c r="Q28" s="203"/>
      <c r="R28" s="203"/>
      <c r="S28" s="203"/>
    </row>
    <row r="29" spans="1:25" ht="13.5" x14ac:dyDescent="0.25">
      <c r="A29" s="222" t="s">
        <v>194</v>
      </c>
      <c r="B29" s="220" t="s">
        <v>144</v>
      </c>
      <c r="C29" s="433">
        <v>4.0852599999999999</v>
      </c>
      <c r="D29" s="433">
        <v>3.4794200000000002</v>
      </c>
      <c r="E29" s="433">
        <v>4.4372299999999996</v>
      </c>
      <c r="F29" s="433">
        <v>3.5340799999999999</v>
      </c>
      <c r="G29" s="433">
        <v>3.7984200000000001</v>
      </c>
      <c r="H29" s="433">
        <v>3.4394399999999998</v>
      </c>
      <c r="I29" s="433">
        <v>4.1038199999999998</v>
      </c>
      <c r="J29" s="433">
        <v>3.4364300000000001</v>
      </c>
      <c r="K29" s="433">
        <v>4.3359500000000004</v>
      </c>
      <c r="L29" s="433">
        <v>3.7531599999999998</v>
      </c>
      <c r="M29" s="433">
        <v>2.9340999999999999</v>
      </c>
      <c r="N29" s="203"/>
      <c r="O29" s="203"/>
      <c r="P29" s="203"/>
      <c r="Q29" s="203"/>
      <c r="R29" s="203"/>
      <c r="S29" s="203"/>
    </row>
    <row r="30" spans="1:25" ht="13.5" x14ac:dyDescent="0.25">
      <c r="A30" s="222" t="s">
        <v>195</v>
      </c>
      <c r="B30" s="220" t="s">
        <v>144</v>
      </c>
      <c r="C30" s="436">
        <v>1.9572099999999999</v>
      </c>
      <c r="D30" s="436">
        <v>2.0402</v>
      </c>
      <c r="E30" s="436">
        <v>1.94232</v>
      </c>
      <c r="F30" s="436">
        <v>2.1483500000000002</v>
      </c>
      <c r="G30" s="436">
        <v>1.8388199999999999</v>
      </c>
      <c r="H30" s="436">
        <v>2.0710600000000001</v>
      </c>
      <c r="I30" s="436">
        <v>1.73489</v>
      </c>
      <c r="J30" s="436">
        <v>1.8813299999999999</v>
      </c>
      <c r="K30" s="436">
        <v>1.9057999999999999</v>
      </c>
      <c r="L30" s="436">
        <v>1.96225</v>
      </c>
      <c r="M30" s="436">
        <v>1.99925</v>
      </c>
      <c r="N30" s="203"/>
      <c r="O30" s="203"/>
      <c r="P30" s="203"/>
      <c r="Q30" s="203"/>
      <c r="R30" s="203"/>
      <c r="S30" s="203"/>
    </row>
    <row r="31" spans="1:25" ht="13.5" x14ac:dyDescent="0.25">
      <c r="A31" s="222" t="s">
        <v>196</v>
      </c>
      <c r="B31" s="220" t="s">
        <v>144</v>
      </c>
      <c r="C31" s="433">
        <v>2.5202100000000001</v>
      </c>
      <c r="D31" s="433">
        <v>2.64201</v>
      </c>
      <c r="E31" s="433">
        <v>2.7361800000000001</v>
      </c>
      <c r="F31" s="433">
        <v>3.3569900000000001</v>
      </c>
      <c r="G31" s="433">
        <v>2.8064100000000001</v>
      </c>
      <c r="H31" s="433">
        <v>3.1099800000000002</v>
      </c>
      <c r="I31" s="433">
        <v>3.0216599999999998</v>
      </c>
      <c r="J31" s="433">
        <v>2.6277400000000002</v>
      </c>
      <c r="K31" s="433">
        <v>3.0338099999999999</v>
      </c>
      <c r="L31" s="433">
        <v>1.95431</v>
      </c>
      <c r="M31" s="433">
        <v>3.8321900000000002</v>
      </c>
      <c r="N31" s="203"/>
      <c r="O31" s="203"/>
      <c r="P31" s="203"/>
      <c r="Q31" s="203"/>
      <c r="R31" s="203"/>
      <c r="S31" s="203"/>
    </row>
    <row r="32" spans="1:25" x14ac:dyDescent="0.2">
      <c r="A32" s="254" t="s">
        <v>247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</row>
    <row r="33" spans="1:19" x14ac:dyDescent="0.2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</row>
    <row r="41" spans="1:19" x14ac:dyDescent="0.2">
      <c r="M41" s="442"/>
    </row>
  </sheetData>
  <mergeCells count="5">
    <mergeCell ref="A3:B3"/>
    <mergeCell ref="C3:M3"/>
    <mergeCell ref="A4:B4"/>
    <mergeCell ref="C4:M4"/>
    <mergeCell ref="A5:B5"/>
  </mergeCells>
  <hyperlinks>
    <hyperlink ref="A2" r:id="rId1" display="http://dati.istat.it/OECDStat_Metadata/ShowMetadata.ashx?Dataset=DCIS_INDINCIDENT&amp;ShowOnWeb=true&amp;Lang=it" xr:uid="{6C5FC16A-B55F-45B8-92DF-783C64A5F240}"/>
    <hyperlink ref="E5" r:id="rId2" display="http://dati.istat.it/OECDStat_Metadata/ShowMetadata.ashx?Dataset=DCIS_INDINCIDENT&amp;Coords=[TIME].[2012]&amp;ShowOnWeb=true&amp;Lang=it" xr:uid="{CD4EC780-10EC-4B86-AF9E-2F93D234AE16}"/>
    <hyperlink ref="F5" r:id="rId3" display="http://dati.istat.it/OECDStat_Metadata/ShowMetadata.ashx?Dataset=DCIS_INDINCIDENT&amp;Coords=[TIME].[2013]&amp;ShowOnWeb=true&amp;Lang=it" xr:uid="{395D1733-E90B-4175-8DCD-7CA70D8893D3}"/>
    <hyperlink ref="A32" r:id="rId4" display="http://dativ7b.istat.it//index.aspx?DatasetCode=DCIS_INDINCIDENT" xr:uid="{C42B4623-005D-4535-BD75-67947DAB5E58}"/>
  </hyperlinks>
  <pageMargins left="0.7" right="0.7" top="0.75" bottom="0.75" header="0.3" footer="0.3"/>
  <pageSetup paperSize="9" orientation="portrait" r:id="rId5"/>
  <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1BBFF-F3B6-49C1-AAF6-031C903BB265}">
  <dimension ref="A2:S99"/>
  <sheetViews>
    <sheetView zoomScaleNormal="100" workbookViewId="0">
      <selection activeCell="D7" sqref="D7:W7"/>
    </sheetView>
  </sheetViews>
  <sheetFormatPr defaultRowHeight="12.75" x14ac:dyDescent="0.2"/>
  <cols>
    <col min="1" max="1" width="15.875" style="424" customWidth="1"/>
    <col min="2" max="2" width="7.375" style="424" customWidth="1"/>
    <col min="3" max="13" width="5.375" style="424" bestFit="1" customWidth="1"/>
    <col min="14" max="14" width="2.875" style="424" customWidth="1"/>
    <col min="15" max="15" width="14.5" style="424" bestFit="1" customWidth="1"/>
    <col min="16" max="16384" width="9" style="424"/>
  </cols>
  <sheetData>
    <row r="2" spans="1:19" s="426" customFormat="1" x14ac:dyDescent="0.2">
      <c r="A2" s="425" t="s">
        <v>241</v>
      </c>
    </row>
    <row r="3" spans="1:19" s="203" customFormat="1" x14ac:dyDescent="0.2">
      <c r="A3" s="205" t="s">
        <v>131</v>
      </c>
      <c r="B3" s="206"/>
      <c r="C3" s="207" t="s">
        <v>132</v>
      </c>
      <c r="D3" s="208"/>
      <c r="E3" s="208"/>
      <c r="F3" s="208"/>
      <c r="G3" s="208"/>
      <c r="H3" s="208"/>
      <c r="I3" s="208"/>
      <c r="J3" s="208"/>
      <c r="K3" s="208"/>
      <c r="L3" s="208"/>
      <c r="M3" s="209"/>
    </row>
    <row r="4" spans="1:19" s="203" customFormat="1" x14ac:dyDescent="0.2">
      <c r="A4" s="205" t="s">
        <v>129</v>
      </c>
      <c r="B4" s="206"/>
      <c r="C4" s="207" t="s">
        <v>248</v>
      </c>
      <c r="D4" s="208"/>
      <c r="E4" s="208"/>
      <c r="F4" s="208"/>
      <c r="G4" s="208"/>
      <c r="H4" s="208"/>
      <c r="I4" s="208"/>
      <c r="J4" s="208"/>
      <c r="K4" s="208"/>
      <c r="L4" s="208"/>
      <c r="M4" s="209"/>
    </row>
    <row r="5" spans="1:19" s="203" customFormat="1" x14ac:dyDescent="0.2">
      <c r="A5" s="216" t="s">
        <v>143</v>
      </c>
      <c r="B5" s="217"/>
      <c r="C5" s="218" t="s">
        <v>11</v>
      </c>
      <c r="D5" s="218" t="s">
        <v>12</v>
      </c>
      <c r="E5" s="429" t="s">
        <v>13</v>
      </c>
      <c r="F5" s="429" t="s">
        <v>14</v>
      </c>
      <c r="G5" s="218" t="s">
        <v>15</v>
      </c>
      <c r="H5" s="218" t="s">
        <v>16</v>
      </c>
      <c r="I5" s="218" t="s">
        <v>17</v>
      </c>
      <c r="J5" s="218" t="s">
        <v>18</v>
      </c>
      <c r="K5" s="218" t="s">
        <v>19</v>
      </c>
      <c r="L5" s="218" t="s">
        <v>20</v>
      </c>
      <c r="M5" s="218" t="s">
        <v>147</v>
      </c>
      <c r="O5" s="427" t="s">
        <v>249</v>
      </c>
      <c r="P5" s="424"/>
      <c r="Q5" s="424"/>
      <c r="S5" s="428" t="s">
        <v>250</v>
      </c>
    </row>
    <row r="6" spans="1:19" s="203" customFormat="1" ht="13.5" x14ac:dyDescent="0.25">
      <c r="A6" s="430" t="s">
        <v>136</v>
      </c>
      <c r="B6" s="220" t="s">
        <v>144</v>
      </c>
      <c r="C6" s="220" t="s">
        <v>144</v>
      </c>
      <c r="D6" s="220" t="s">
        <v>144</v>
      </c>
      <c r="E6" s="220" t="s">
        <v>144</v>
      </c>
      <c r="F6" s="220" t="s">
        <v>144</v>
      </c>
      <c r="G6" s="220" t="s">
        <v>144</v>
      </c>
      <c r="H6" s="220" t="s">
        <v>144</v>
      </c>
      <c r="I6" s="220" t="s">
        <v>144</v>
      </c>
      <c r="J6" s="220" t="s">
        <v>144</v>
      </c>
      <c r="K6" s="220" t="s">
        <v>144</v>
      </c>
      <c r="L6" s="220" t="s">
        <v>144</v>
      </c>
      <c r="M6" s="220" t="s">
        <v>144</v>
      </c>
      <c r="O6" s="424"/>
      <c r="P6" s="427">
        <v>2011</v>
      </c>
      <c r="Q6" s="427">
        <v>2020</v>
      </c>
    </row>
    <row r="7" spans="1:19" s="203" customFormat="1" ht="13.5" x14ac:dyDescent="0.25">
      <c r="A7" s="222" t="s">
        <v>27</v>
      </c>
      <c r="B7" s="220" t="s">
        <v>144</v>
      </c>
      <c r="C7" s="433">
        <v>143.06305</v>
      </c>
      <c r="D7" s="433">
        <v>142.00633999999999</v>
      </c>
      <c r="E7" s="433">
        <v>141.77699000000001</v>
      </c>
      <c r="F7" s="433">
        <v>142.07476</v>
      </c>
      <c r="G7" s="433">
        <v>141.86610999999999</v>
      </c>
      <c r="H7" s="433">
        <v>141.46981</v>
      </c>
      <c r="I7" s="433">
        <v>141.74503000000001</v>
      </c>
      <c r="J7" s="433">
        <v>141.054</v>
      </c>
      <c r="K7" s="433">
        <v>140.77934999999999</v>
      </c>
      <c r="L7" s="433">
        <v>140.19038</v>
      </c>
      <c r="M7" s="433">
        <v>134.61597</v>
      </c>
      <c r="O7" s="314" t="s">
        <v>192</v>
      </c>
      <c r="P7" s="434">
        <v>167.44897</v>
      </c>
      <c r="Q7" s="434">
        <v>157.01308</v>
      </c>
    </row>
    <row r="8" spans="1:19" s="203" customFormat="1" ht="13.5" x14ac:dyDescent="0.25">
      <c r="A8" s="222" t="s">
        <v>171</v>
      </c>
      <c r="B8" s="220" t="s">
        <v>144</v>
      </c>
      <c r="C8" s="436">
        <v>147.01767000000001</v>
      </c>
      <c r="D8" s="436">
        <v>145.85785000000001</v>
      </c>
      <c r="E8" s="436">
        <v>144.45175</v>
      </c>
      <c r="F8" s="436">
        <v>145.43031999999999</v>
      </c>
      <c r="G8" s="436">
        <v>143.84447</v>
      </c>
      <c r="H8" s="436">
        <v>146.20083</v>
      </c>
      <c r="I8" s="436">
        <v>144.81431000000001</v>
      </c>
      <c r="J8" s="436">
        <v>145.82832999999999</v>
      </c>
      <c r="K8" s="436">
        <v>145.34711999999999</v>
      </c>
      <c r="L8" s="436">
        <v>143.96957</v>
      </c>
      <c r="M8" s="436">
        <v>137.63817</v>
      </c>
      <c r="O8" s="314" t="s">
        <v>194</v>
      </c>
      <c r="P8" s="434">
        <v>171.16092</v>
      </c>
      <c r="Q8" s="434">
        <v>156.99856</v>
      </c>
    </row>
    <row r="9" spans="1:19" s="203" customFormat="1" ht="13.5" x14ac:dyDescent="0.25">
      <c r="A9" s="222" t="s">
        <v>172</v>
      </c>
      <c r="B9" s="220" t="s">
        <v>144</v>
      </c>
      <c r="C9" s="433">
        <v>134.59459000000001</v>
      </c>
      <c r="D9" s="433">
        <v>133.11036999999999</v>
      </c>
      <c r="E9" s="433">
        <v>136.27118999999999</v>
      </c>
      <c r="F9" s="433">
        <v>142.22221999999999</v>
      </c>
      <c r="G9" s="433">
        <v>139.32203000000001</v>
      </c>
      <c r="H9" s="433">
        <v>144.16961000000001</v>
      </c>
      <c r="I9" s="433">
        <v>135.43860000000001</v>
      </c>
      <c r="J9" s="433">
        <v>135.9375</v>
      </c>
      <c r="K9" s="433">
        <v>146.44194999999999</v>
      </c>
      <c r="L9" s="433">
        <v>139.93610000000001</v>
      </c>
      <c r="M9" s="433">
        <v>143.29897</v>
      </c>
      <c r="O9" s="314" t="s">
        <v>193</v>
      </c>
      <c r="P9" s="439">
        <v>168.88046</v>
      </c>
      <c r="Q9" s="439">
        <v>155.98227</v>
      </c>
    </row>
    <row r="10" spans="1:19" s="203" customFormat="1" ht="13.5" x14ac:dyDescent="0.25">
      <c r="A10" s="222" t="s">
        <v>174</v>
      </c>
      <c r="B10" s="220" t="s">
        <v>144</v>
      </c>
      <c r="C10" s="436">
        <v>127.39641</v>
      </c>
      <c r="D10" s="436">
        <v>126.82953000000001</v>
      </c>
      <c r="E10" s="436">
        <v>128.40689</v>
      </c>
      <c r="F10" s="436">
        <v>126.2396</v>
      </c>
      <c r="G10" s="436">
        <v>126.82723</v>
      </c>
      <c r="H10" s="436">
        <v>126.35769000000001</v>
      </c>
      <c r="I10" s="436">
        <v>125.27167</v>
      </c>
      <c r="J10" s="436">
        <v>127.67281</v>
      </c>
      <c r="K10" s="436">
        <v>125.81462999999999</v>
      </c>
      <c r="L10" s="436">
        <v>124.87264999999999</v>
      </c>
      <c r="M10" s="436">
        <v>120.04886</v>
      </c>
      <c r="O10" s="314" t="s">
        <v>190</v>
      </c>
      <c r="P10" s="434">
        <v>157.74647999999999</v>
      </c>
      <c r="Q10" s="434">
        <v>144.17989</v>
      </c>
    </row>
    <row r="11" spans="1:19" s="203" customFormat="1" ht="13.5" x14ac:dyDescent="0.25">
      <c r="A11" s="222" t="s">
        <v>175</v>
      </c>
      <c r="B11" s="220" t="s">
        <v>144</v>
      </c>
      <c r="C11" s="433">
        <v>136.83434</v>
      </c>
      <c r="D11" s="433">
        <v>136.91892999999999</v>
      </c>
      <c r="E11" s="433">
        <v>137.81871000000001</v>
      </c>
      <c r="F11" s="433">
        <v>138.13571999999999</v>
      </c>
      <c r="G11" s="433">
        <v>137.91596000000001</v>
      </c>
      <c r="H11" s="433">
        <v>137.92335</v>
      </c>
      <c r="I11" s="433">
        <v>138.58472</v>
      </c>
      <c r="J11" s="433">
        <v>138.22807</v>
      </c>
      <c r="K11" s="433">
        <v>137.08413999999999</v>
      </c>
      <c r="L11" s="433">
        <v>136.36364</v>
      </c>
      <c r="M11" s="433">
        <v>129.93387999999999</v>
      </c>
      <c r="O11" s="314" t="s">
        <v>195</v>
      </c>
      <c r="P11" s="439">
        <v>151.53955999999999</v>
      </c>
      <c r="Q11" s="439">
        <v>143.92151999999999</v>
      </c>
    </row>
    <row r="12" spans="1:19" s="203" customFormat="1" ht="13.5" x14ac:dyDescent="0.25">
      <c r="A12" s="222" t="s">
        <v>176</v>
      </c>
      <c r="B12" s="220" t="s">
        <v>144</v>
      </c>
      <c r="C12" s="436">
        <v>136.56488999999999</v>
      </c>
      <c r="D12" s="436">
        <v>131.22701000000001</v>
      </c>
      <c r="E12" s="436">
        <v>132.16911999999999</v>
      </c>
      <c r="F12" s="436">
        <v>131.90280999999999</v>
      </c>
      <c r="G12" s="436">
        <v>132.01199</v>
      </c>
      <c r="H12" s="436">
        <v>131.97902999999999</v>
      </c>
      <c r="I12" s="436">
        <v>135.65217000000001</v>
      </c>
      <c r="J12" s="436">
        <v>137.62869000000001</v>
      </c>
      <c r="K12" s="436">
        <v>133.30106000000001</v>
      </c>
      <c r="L12" s="436">
        <v>132.48615000000001</v>
      </c>
      <c r="M12" s="436">
        <v>132.79848999999999</v>
      </c>
      <c r="O12" s="314" t="s">
        <v>172</v>
      </c>
      <c r="P12" s="434">
        <v>133.11036999999999</v>
      </c>
      <c r="Q12" s="434">
        <v>143.29897</v>
      </c>
    </row>
    <row r="13" spans="1:19" s="203" customFormat="1" ht="13.5" x14ac:dyDescent="0.25">
      <c r="A13" s="222" t="s">
        <v>177</v>
      </c>
      <c r="B13" s="220" t="s">
        <v>144</v>
      </c>
      <c r="C13" s="433">
        <v>139.67159000000001</v>
      </c>
      <c r="D13" s="433">
        <v>138.24852000000001</v>
      </c>
      <c r="E13" s="433">
        <v>139.18552</v>
      </c>
      <c r="F13" s="433">
        <v>137.60330999999999</v>
      </c>
      <c r="G13" s="433">
        <v>139.79079999999999</v>
      </c>
      <c r="H13" s="433">
        <v>138.14090999999999</v>
      </c>
      <c r="I13" s="433">
        <v>136.39732000000001</v>
      </c>
      <c r="J13" s="433">
        <v>137.12799999999999</v>
      </c>
      <c r="K13" s="433">
        <v>136.92045999999999</v>
      </c>
      <c r="L13" s="433">
        <v>135.83027000000001</v>
      </c>
      <c r="M13" s="433">
        <v>131.30399</v>
      </c>
      <c r="O13" s="314" t="s">
        <v>191</v>
      </c>
      <c r="P13" s="439">
        <v>149.57456999999999</v>
      </c>
      <c r="Q13" s="439">
        <v>140.47685999999999</v>
      </c>
    </row>
    <row r="14" spans="1:19" s="203" customFormat="1" ht="13.5" customHeight="1" x14ac:dyDescent="0.25">
      <c r="A14" s="222" t="s">
        <v>178</v>
      </c>
      <c r="B14" s="220" t="s">
        <v>144</v>
      </c>
      <c r="C14" s="436">
        <v>130.61276000000001</v>
      </c>
      <c r="D14" s="436">
        <v>130.32740999999999</v>
      </c>
      <c r="E14" s="436">
        <v>132.17514</v>
      </c>
      <c r="F14" s="436">
        <v>138.92251999999999</v>
      </c>
      <c r="G14" s="436">
        <v>132.20748</v>
      </c>
      <c r="H14" s="436">
        <v>133.60656</v>
      </c>
      <c r="I14" s="436">
        <v>134.00868</v>
      </c>
      <c r="J14" s="436">
        <v>134.80392000000001</v>
      </c>
      <c r="K14" s="436">
        <v>135.39241999999999</v>
      </c>
      <c r="L14" s="436">
        <v>132.55044000000001</v>
      </c>
      <c r="M14" s="436">
        <v>129.22354999999999</v>
      </c>
      <c r="O14" s="311" t="s">
        <v>184</v>
      </c>
      <c r="P14" s="438">
        <v>153.30212</v>
      </c>
      <c r="Q14" s="438">
        <v>140.13605000000001</v>
      </c>
    </row>
    <row r="15" spans="1:19" s="203" customFormat="1" ht="13.5" x14ac:dyDescent="0.25">
      <c r="A15" s="222" t="s">
        <v>179</v>
      </c>
      <c r="B15" s="220" t="s">
        <v>144</v>
      </c>
      <c r="C15" s="433">
        <v>138.94209000000001</v>
      </c>
      <c r="D15" s="433">
        <v>137.10016999999999</v>
      </c>
      <c r="E15" s="433">
        <v>135.94236000000001</v>
      </c>
      <c r="F15" s="433">
        <v>137.37869000000001</v>
      </c>
      <c r="G15" s="433">
        <v>136.95215999999999</v>
      </c>
      <c r="H15" s="433">
        <v>136.8306</v>
      </c>
      <c r="I15" s="433">
        <v>135.55096</v>
      </c>
      <c r="J15" s="433">
        <v>135.35307</v>
      </c>
      <c r="K15" s="433">
        <v>134.97620000000001</v>
      </c>
      <c r="L15" s="433">
        <v>133.54803999999999</v>
      </c>
      <c r="M15" s="433">
        <v>129.11392000000001</v>
      </c>
      <c r="O15" s="314" t="s">
        <v>171</v>
      </c>
      <c r="P15" s="439">
        <v>145.85785000000001</v>
      </c>
      <c r="Q15" s="439">
        <v>137.63817</v>
      </c>
    </row>
    <row r="16" spans="1:19" s="203" customFormat="1" ht="13.5" x14ac:dyDescent="0.25">
      <c r="A16" s="222" t="s">
        <v>180</v>
      </c>
      <c r="B16" s="220" t="s">
        <v>144</v>
      </c>
      <c r="C16" s="436">
        <v>134.02597</v>
      </c>
      <c r="D16" s="436">
        <v>133.22622000000001</v>
      </c>
      <c r="E16" s="436">
        <v>134.88318000000001</v>
      </c>
      <c r="F16" s="436">
        <v>133.46682000000001</v>
      </c>
      <c r="G16" s="436">
        <v>132.40663000000001</v>
      </c>
      <c r="H16" s="436">
        <v>132.11246</v>
      </c>
      <c r="I16" s="436">
        <v>133.41006999999999</v>
      </c>
      <c r="J16" s="436">
        <v>132.86539999999999</v>
      </c>
      <c r="K16" s="436">
        <v>132.6234</v>
      </c>
      <c r="L16" s="436">
        <v>131.25926000000001</v>
      </c>
      <c r="M16" s="436">
        <v>127.41063</v>
      </c>
      <c r="O16" s="314" t="s">
        <v>196</v>
      </c>
      <c r="P16" s="434">
        <v>153.18361999999999</v>
      </c>
      <c r="Q16" s="434">
        <v>134.73175000000001</v>
      </c>
    </row>
    <row r="17" spans="1:19" s="203" customFormat="1" ht="13.5" x14ac:dyDescent="0.25">
      <c r="A17" s="222" t="s">
        <v>181</v>
      </c>
      <c r="B17" s="220" t="s">
        <v>144</v>
      </c>
      <c r="C17" s="433">
        <v>139.85581999999999</v>
      </c>
      <c r="D17" s="433">
        <v>142.82212999999999</v>
      </c>
      <c r="E17" s="433">
        <v>144.39272</v>
      </c>
      <c r="F17" s="433">
        <v>143.50541000000001</v>
      </c>
      <c r="G17" s="433">
        <v>145.96987999999999</v>
      </c>
      <c r="H17" s="433">
        <v>145.20787999999999</v>
      </c>
      <c r="I17" s="433">
        <v>140.09236000000001</v>
      </c>
      <c r="J17" s="433">
        <v>137.99238</v>
      </c>
      <c r="K17" s="433">
        <v>142.55765</v>
      </c>
      <c r="L17" s="433">
        <v>139.72246000000001</v>
      </c>
      <c r="M17" s="433">
        <v>133.49028999999999</v>
      </c>
      <c r="O17" s="311" t="s">
        <v>27</v>
      </c>
      <c r="P17" s="440">
        <v>142.00633999999999</v>
      </c>
      <c r="Q17" s="440">
        <v>134.61597</v>
      </c>
    </row>
    <row r="18" spans="1:19" s="203" customFormat="1" ht="13.5" x14ac:dyDescent="0.25">
      <c r="A18" s="222" t="s">
        <v>182</v>
      </c>
      <c r="B18" s="220" t="s">
        <v>144</v>
      </c>
      <c r="C18" s="436">
        <v>146.75980999999999</v>
      </c>
      <c r="D18" s="436">
        <v>144.8355</v>
      </c>
      <c r="E18" s="436">
        <v>145.96861999999999</v>
      </c>
      <c r="F18" s="436">
        <v>143.46728999999999</v>
      </c>
      <c r="G18" s="436">
        <v>145.07561999999999</v>
      </c>
      <c r="H18" s="436">
        <v>142.62141</v>
      </c>
      <c r="I18" s="436">
        <v>142.83510000000001</v>
      </c>
      <c r="J18" s="436">
        <v>141.42961</v>
      </c>
      <c r="K18" s="436">
        <v>139.91564</v>
      </c>
      <c r="L18" s="436">
        <v>140.02592999999999</v>
      </c>
      <c r="M18" s="436">
        <v>133.09878</v>
      </c>
      <c r="O18" s="314" t="s">
        <v>183</v>
      </c>
      <c r="P18" s="434">
        <v>139.48014000000001</v>
      </c>
      <c r="Q18" s="434">
        <v>134.08270999999999</v>
      </c>
    </row>
    <row r="19" spans="1:19" s="203" customFormat="1" ht="13.5" x14ac:dyDescent="0.25">
      <c r="A19" s="222" t="s">
        <v>183</v>
      </c>
      <c r="B19" s="220" t="s">
        <v>144</v>
      </c>
      <c r="C19" s="433">
        <v>139.99280999999999</v>
      </c>
      <c r="D19" s="433">
        <v>139.48014000000001</v>
      </c>
      <c r="E19" s="433">
        <v>139.10718</v>
      </c>
      <c r="F19" s="433">
        <v>138.85781</v>
      </c>
      <c r="G19" s="433">
        <v>138.88484</v>
      </c>
      <c r="H19" s="433">
        <v>139.00727000000001</v>
      </c>
      <c r="I19" s="433">
        <v>139.24469999999999</v>
      </c>
      <c r="J19" s="433">
        <v>138.16233</v>
      </c>
      <c r="K19" s="433">
        <v>137.14071000000001</v>
      </c>
      <c r="L19" s="433">
        <v>137.71548999999999</v>
      </c>
      <c r="M19" s="433">
        <v>134.08270999999999</v>
      </c>
      <c r="O19" s="314" t="s">
        <v>181</v>
      </c>
      <c r="P19" s="434">
        <v>142.82212999999999</v>
      </c>
      <c r="Q19" s="434">
        <v>133.49028999999999</v>
      </c>
    </row>
    <row r="20" spans="1:19" s="203" customFormat="1" ht="13.5" x14ac:dyDescent="0.25">
      <c r="A20" s="222" t="s">
        <v>184</v>
      </c>
      <c r="B20" s="220" t="s">
        <v>144</v>
      </c>
      <c r="C20" s="436">
        <v>155.57453000000001</v>
      </c>
      <c r="D20" s="436">
        <v>153.30212</v>
      </c>
      <c r="E20" s="436">
        <v>150.47671</v>
      </c>
      <c r="F20" s="436">
        <v>151.6514</v>
      </c>
      <c r="G20" s="436">
        <v>151.50190000000001</v>
      </c>
      <c r="H20" s="436">
        <v>150.04662999999999</v>
      </c>
      <c r="I20" s="436">
        <v>150.93843000000001</v>
      </c>
      <c r="J20" s="436">
        <v>149.18534</v>
      </c>
      <c r="K20" s="436">
        <v>148.90302</v>
      </c>
      <c r="L20" s="436">
        <v>147.08860999999999</v>
      </c>
      <c r="M20" s="436">
        <v>140.13605000000001</v>
      </c>
      <c r="O20" s="314" t="s">
        <v>182</v>
      </c>
      <c r="P20" s="439">
        <v>144.8355</v>
      </c>
      <c r="Q20" s="439">
        <v>133.09878</v>
      </c>
    </row>
    <row r="21" spans="1:19" s="203" customFormat="1" ht="13.5" x14ac:dyDescent="0.25">
      <c r="A21" s="222" t="s">
        <v>185</v>
      </c>
      <c r="B21" s="220" t="s">
        <v>144</v>
      </c>
      <c r="C21" s="433">
        <v>160.21635000000001</v>
      </c>
      <c r="D21" s="433">
        <v>160.71429000000001</v>
      </c>
      <c r="E21" s="433">
        <v>157.65378999999999</v>
      </c>
      <c r="F21" s="433">
        <v>161.05262999999999</v>
      </c>
      <c r="G21" s="433">
        <v>163.62275</v>
      </c>
      <c r="H21" s="433">
        <v>150.94990999999999</v>
      </c>
      <c r="I21" s="433">
        <v>160.78147999999999</v>
      </c>
      <c r="J21" s="433">
        <v>154.47283999999999</v>
      </c>
      <c r="K21" s="433">
        <v>159.53176999999999</v>
      </c>
      <c r="L21" s="433">
        <v>152.62321</v>
      </c>
      <c r="M21" s="433">
        <v>142.82238000000001</v>
      </c>
      <c r="O21" s="314" t="s">
        <v>245</v>
      </c>
      <c r="P21" s="439">
        <v>131.22701000000001</v>
      </c>
      <c r="Q21" s="439">
        <v>132.79848999999999</v>
      </c>
    </row>
    <row r="22" spans="1:19" s="203" customFormat="1" ht="13.5" x14ac:dyDescent="0.25">
      <c r="A22" s="222" t="s">
        <v>186</v>
      </c>
      <c r="B22" s="220" t="s">
        <v>144</v>
      </c>
      <c r="C22" s="436">
        <v>154.64813000000001</v>
      </c>
      <c r="D22" s="436">
        <v>152.68924000000001</v>
      </c>
      <c r="E22" s="436">
        <v>144.03973999999999</v>
      </c>
      <c r="F22" s="436">
        <v>145.84755000000001</v>
      </c>
      <c r="G22" s="436">
        <v>148.73340999999999</v>
      </c>
      <c r="H22" s="436">
        <v>151.68960999999999</v>
      </c>
      <c r="I22" s="436">
        <v>145.85491999999999</v>
      </c>
      <c r="J22" s="436">
        <v>150.70921999999999</v>
      </c>
      <c r="K22" s="436">
        <v>145.99056999999999</v>
      </c>
      <c r="L22" s="436">
        <v>148.36066</v>
      </c>
      <c r="M22" s="436">
        <v>138.47487000000001</v>
      </c>
      <c r="O22" s="314" t="s">
        <v>177</v>
      </c>
      <c r="P22" s="434">
        <v>138.24852000000001</v>
      </c>
      <c r="Q22" s="434">
        <v>131.30399</v>
      </c>
    </row>
    <row r="23" spans="1:19" s="203" customFormat="1" ht="13.5" x14ac:dyDescent="0.25">
      <c r="A23" s="222" t="s">
        <v>187</v>
      </c>
      <c r="B23" s="220" t="s">
        <v>144</v>
      </c>
      <c r="C23" s="433">
        <v>144.64802</v>
      </c>
      <c r="D23" s="433">
        <v>140.27421000000001</v>
      </c>
      <c r="E23" s="433">
        <v>145.79946000000001</v>
      </c>
      <c r="F23" s="433">
        <v>146.67949999999999</v>
      </c>
      <c r="G23" s="433">
        <v>145.19717</v>
      </c>
      <c r="H23" s="433">
        <v>141.74455</v>
      </c>
      <c r="I23" s="433">
        <v>144.59295</v>
      </c>
      <c r="J23" s="433">
        <v>141.47650999999999</v>
      </c>
      <c r="K23" s="433">
        <v>142.48588000000001</v>
      </c>
      <c r="L23" s="433">
        <v>135.93380999999999</v>
      </c>
      <c r="M23" s="433">
        <v>129.69696999999999</v>
      </c>
      <c r="O23" s="314" t="s">
        <v>175</v>
      </c>
      <c r="P23" s="434">
        <v>136.91892999999999</v>
      </c>
      <c r="Q23" s="434">
        <v>129.93387999999999</v>
      </c>
      <c r="S23" s="327" t="s">
        <v>188</v>
      </c>
    </row>
    <row r="24" spans="1:19" s="203" customFormat="1" ht="13.5" x14ac:dyDescent="0.25">
      <c r="A24" s="222" t="s">
        <v>189</v>
      </c>
      <c r="B24" s="220" t="s">
        <v>144</v>
      </c>
      <c r="C24" s="436">
        <v>163.48471000000001</v>
      </c>
      <c r="D24" s="436">
        <v>162.4186</v>
      </c>
      <c r="E24" s="436">
        <v>156.72576000000001</v>
      </c>
      <c r="F24" s="436">
        <v>155.02703</v>
      </c>
      <c r="G24" s="436">
        <v>151.96181999999999</v>
      </c>
      <c r="H24" s="436">
        <v>157.07763</v>
      </c>
      <c r="I24" s="436">
        <v>154.06125</v>
      </c>
      <c r="J24" s="436">
        <v>150.75445999999999</v>
      </c>
      <c r="K24" s="436">
        <v>151.10565</v>
      </c>
      <c r="L24" s="436">
        <v>152.94826</v>
      </c>
      <c r="M24" s="436">
        <v>152.24417</v>
      </c>
      <c r="O24" s="314" t="s">
        <v>246</v>
      </c>
      <c r="P24" s="439">
        <v>130.32740999999999</v>
      </c>
      <c r="Q24" s="439">
        <v>129.22354999999999</v>
      </c>
    </row>
    <row r="25" spans="1:19" s="203" customFormat="1" ht="13.5" x14ac:dyDescent="0.25">
      <c r="A25" s="222" t="s">
        <v>190</v>
      </c>
      <c r="B25" s="220" t="s">
        <v>144</v>
      </c>
      <c r="C25" s="433">
        <v>160.73059000000001</v>
      </c>
      <c r="D25" s="433">
        <v>157.74647999999999</v>
      </c>
      <c r="E25" s="433">
        <v>164.54389</v>
      </c>
      <c r="F25" s="433">
        <v>157.79093</v>
      </c>
      <c r="G25" s="433">
        <v>153.03326999999999</v>
      </c>
      <c r="H25" s="433">
        <v>156.61605</v>
      </c>
      <c r="I25" s="433">
        <v>164.09186</v>
      </c>
      <c r="J25" s="433">
        <v>150.39215999999999</v>
      </c>
      <c r="K25" s="433">
        <v>152.92886999999999</v>
      </c>
      <c r="L25" s="433">
        <v>164.50450000000001</v>
      </c>
      <c r="M25" s="433">
        <v>144.17989</v>
      </c>
      <c r="O25" s="314" t="s">
        <v>179</v>
      </c>
      <c r="P25" s="434">
        <v>137.10016999999999</v>
      </c>
      <c r="Q25" s="434">
        <v>129.11392000000001</v>
      </c>
    </row>
    <row r="26" spans="1:19" s="203" customFormat="1" ht="13.5" x14ac:dyDescent="0.25">
      <c r="A26" s="222" t="s">
        <v>191</v>
      </c>
      <c r="B26" s="220" t="s">
        <v>144</v>
      </c>
      <c r="C26" s="436">
        <v>153.20334</v>
      </c>
      <c r="D26" s="436">
        <v>149.57456999999999</v>
      </c>
      <c r="E26" s="436">
        <v>152.62941000000001</v>
      </c>
      <c r="F26" s="436">
        <v>152.19158999999999</v>
      </c>
      <c r="G26" s="436">
        <v>152.25441000000001</v>
      </c>
      <c r="H26" s="436">
        <v>150.97135</v>
      </c>
      <c r="I26" s="436">
        <v>152.41309000000001</v>
      </c>
      <c r="J26" s="436">
        <v>148.86112</v>
      </c>
      <c r="K26" s="436">
        <v>150.63265000000001</v>
      </c>
      <c r="L26" s="436">
        <v>149.80115000000001</v>
      </c>
      <c r="M26" s="436">
        <v>140.47685999999999</v>
      </c>
      <c r="O26" s="314" t="s">
        <v>180</v>
      </c>
      <c r="P26" s="439">
        <v>133.22622000000001</v>
      </c>
      <c r="Q26" s="439">
        <v>127.41063</v>
      </c>
    </row>
    <row r="27" spans="1:19" s="203" customFormat="1" ht="13.5" x14ac:dyDescent="0.25">
      <c r="A27" s="222" t="s">
        <v>192</v>
      </c>
      <c r="B27" s="220" t="s">
        <v>144</v>
      </c>
      <c r="C27" s="433">
        <v>167.68971999999999</v>
      </c>
      <c r="D27" s="433">
        <v>167.44897</v>
      </c>
      <c r="E27" s="433">
        <v>161.06737000000001</v>
      </c>
      <c r="F27" s="433">
        <v>168.07489000000001</v>
      </c>
      <c r="G27" s="433">
        <v>167.58606</v>
      </c>
      <c r="H27" s="433">
        <v>164.27970999999999</v>
      </c>
      <c r="I27" s="433">
        <v>168.70305999999999</v>
      </c>
      <c r="J27" s="433">
        <v>164.68423999999999</v>
      </c>
      <c r="K27" s="433">
        <v>166.60477</v>
      </c>
      <c r="L27" s="433">
        <v>167.00072</v>
      </c>
      <c r="M27" s="433">
        <v>157.01308</v>
      </c>
      <c r="O27" s="314" t="s">
        <v>174</v>
      </c>
      <c r="P27" s="439">
        <v>126.82953000000001</v>
      </c>
      <c r="Q27" s="439">
        <v>120.04886</v>
      </c>
    </row>
    <row r="28" spans="1:19" s="203" customFormat="1" ht="13.5" x14ac:dyDescent="0.25">
      <c r="A28" s="222" t="s">
        <v>193</v>
      </c>
      <c r="B28" s="220" t="s">
        <v>144</v>
      </c>
      <c r="C28" s="436">
        <v>175.67568</v>
      </c>
      <c r="D28" s="436">
        <v>168.88046</v>
      </c>
      <c r="E28" s="436">
        <v>172.18124</v>
      </c>
      <c r="F28" s="436">
        <v>166.32883000000001</v>
      </c>
      <c r="G28" s="436">
        <v>163.14103</v>
      </c>
      <c r="H28" s="436">
        <v>166.88033999999999</v>
      </c>
      <c r="I28" s="436">
        <v>160.74073999999999</v>
      </c>
      <c r="J28" s="436">
        <v>159.78774000000001</v>
      </c>
      <c r="K28" s="436">
        <v>164.35138000000001</v>
      </c>
      <c r="L28" s="436">
        <v>164.34109000000001</v>
      </c>
      <c r="M28" s="436">
        <v>155.98227</v>
      </c>
    </row>
    <row r="29" spans="1:19" s="203" customFormat="1" ht="13.5" x14ac:dyDescent="0.25">
      <c r="A29" s="222" t="s">
        <v>194</v>
      </c>
      <c r="B29" s="220" t="s">
        <v>144</v>
      </c>
      <c r="C29" s="433">
        <v>167.11071999999999</v>
      </c>
      <c r="D29" s="433">
        <v>171.16092</v>
      </c>
      <c r="E29" s="433">
        <v>169.44443999999999</v>
      </c>
      <c r="F29" s="433">
        <v>170.24883</v>
      </c>
      <c r="G29" s="433">
        <v>166.52877000000001</v>
      </c>
      <c r="H29" s="433">
        <v>171.97219000000001</v>
      </c>
      <c r="I29" s="433">
        <v>170.74710999999999</v>
      </c>
      <c r="J29" s="433">
        <v>167.11340000000001</v>
      </c>
      <c r="K29" s="433">
        <v>165.99521999999999</v>
      </c>
      <c r="L29" s="433">
        <v>164.23674</v>
      </c>
      <c r="M29" s="433">
        <v>156.99856</v>
      </c>
    </row>
    <row r="30" spans="1:19" s="203" customFormat="1" ht="13.5" x14ac:dyDescent="0.25">
      <c r="A30" s="222" t="s">
        <v>195</v>
      </c>
      <c r="B30" s="220" t="s">
        <v>144</v>
      </c>
      <c r="C30" s="436">
        <v>154.35987</v>
      </c>
      <c r="D30" s="436">
        <v>151.53955999999999</v>
      </c>
      <c r="E30" s="436">
        <v>150.2799</v>
      </c>
      <c r="F30" s="436">
        <v>149.92811</v>
      </c>
      <c r="G30" s="436">
        <v>151.03818000000001</v>
      </c>
      <c r="H30" s="436">
        <v>149.33725999999999</v>
      </c>
      <c r="I30" s="436">
        <v>150.00452000000001</v>
      </c>
      <c r="J30" s="436">
        <v>148.85130000000001</v>
      </c>
      <c r="K30" s="436">
        <v>148.99718999999999</v>
      </c>
      <c r="L30" s="436">
        <v>150.28031999999999</v>
      </c>
      <c r="M30" s="436">
        <v>143.92151999999999</v>
      </c>
    </row>
    <row r="31" spans="1:19" s="203" customFormat="1" ht="13.5" x14ac:dyDescent="0.25">
      <c r="A31" s="222" t="s">
        <v>196</v>
      </c>
      <c r="B31" s="220" t="s">
        <v>144</v>
      </c>
      <c r="C31" s="433">
        <v>149.26295999999999</v>
      </c>
      <c r="D31" s="433">
        <v>153.18361999999999</v>
      </c>
      <c r="E31" s="433">
        <v>151.58410000000001</v>
      </c>
      <c r="F31" s="433">
        <v>150.81878</v>
      </c>
      <c r="G31" s="433">
        <v>152.09048999999999</v>
      </c>
      <c r="H31" s="433">
        <v>148.85496000000001</v>
      </c>
      <c r="I31" s="433">
        <v>148.00456</v>
      </c>
      <c r="J31" s="433">
        <v>147.29927000000001</v>
      </c>
      <c r="K31" s="433">
        <v>145.79601</v>
      </c>
      <c r="L31" s="433">
        <v>147.92183</v>
      </c>
      <c r="M31" s="433">
        <v>134.73175000000001</v>
      </c>
    </row>
    <row r="32" spans="1:19" s="203" customFormat="1" x14ac:dyDescent="0.2">
      <c r="A32" s="254" t="s">
        <v>251</v>
      </c>
    </row>
    <row r="33" s="203" customFormat="1" x14ac:dyDescent="0.2"/>
    <row r="75" spans="1:1" x14ac:dyDescent="0.2">
      <c r="A75" s="443"/>
    </row>
    <row r="76" spans="1:1" x14ac:dyDescent="0.2">
      <c r="A76" s="444"/>
    </row>
    <row r="77" spans="1:1" x14ac:dyDescent="0.2">
      <c r="A77" s="443"/>
    </row>
    <row r="78" spans="1:1" x14ac:dyDescent="0.2">
      <c r="A78" s="444"/>
    </row>
    <row r="79" spans="1:1" x14ac:dyDescent="0.2">
      <c r="A79" s="443"/>
    </row>
    <row r="80" spans="1:1" x14ac:dyDescent="0.2">
      <c r="A80" s="444"/>
    </row>
    <row r="81" spans="1:1" x14ac:dyDescent="0.2">
      <c r="A81" s="443"/>
    </row>
    <row r="82" spans="1:1" x14ac:dyDescent="0.2">
      <c r="A82" s="444"/>
    </row>
    <row r="83" spans="1:1" x14ac:dyDescent="0.2">
      <c r="A83" s="443"/>
    </row>
    <row r="84" spans="1:1" x14ac:dyDescent="0.2">
      <c r="A84" s="444"/>
    </row>
    <row r="85" spans="1:1" x14ac:dyDescent="0.2">
      <c r="A85" s="443"/>
    </row>
    <row r="86" spans="1:1" x14ac:dyDescent="0.2">
      <c r="A86" s="444"/>
    </row>
    <row r="87" spans="1:1" x14ac:dyDescent="0.2">
      <c r="A87" s="443"/>
    </row>
    <row r="88" spans="1:1" x14ac:dyDescent="0.2">
      <c r="A88" s="444"/>
    </row>
    <row r="89" spans="1:1" x14ac:dyDescent="0.2">
      <c r="A89" s="443"/>
    </row>
    <row r="90" spans="1:1" x14ac:dyDescent="0.2">
      <c r="A90" s="444"/>
    </row>
    <row r="91" spans="1:1" x14ac:dyDescent="0.2">
      <c r="A91" s="443"/>
    </row>
    <row r="92" spans="1:1" x14ac:dyDescent="0.2">
      <c r="A92" s="444"/>
    </row>
    <row r="93" spans="1:1" x14ac:dyDescent="0.2">
      <c r="A93" s="443"/>
    </row>
    <row r="94" spans="1:1" x14ac:dyDescent="0.2">
      <c r="A94" s="444"/>
    </row>
    <row r="95" spans="1:1" x14ac:dyDescent="0.2">
      <c r="A95" s="443"/>
    </row>
    <row r="96" spans="1:1" x14ac:dyDescent="0.2">
      <c r="A96" s="444"/>
    </row>
    <row r="97" spans="1:1" x14ac:dyDescent="0.2">
      <c r="A97" s="443"/>
    </row>
    <row r="98" spans="1:1" x14ac:dyDescent="0.2">
      <c r="A98" s="444"/>
    </row>
    <row r="99" spans="1:1" x14ac:dyDescent="0.2">
      <c r="A99" s="443"/>
    </row>
  </sheetData>
  <mergeCells count="5">
    <mergeCell ref="A3:B3"/>
    <mergeCell ref="C3:M3"/>
    <mergeCell ref="A4:B4"/>
    <mergeCell ref="C4:M4"/>
    <mergeCell ref="A5:B5"/>
  </mergeCells>
  <hyperlinks>
    <hyperlink ref="A2" r:id="rId1" display="http://dati.istat.it/OECDStat_Metadata/ShowMetadata.ashx?Dataset=DCIS_INDINCIDENT&amp;ShowOnWeb=true&amp;Lang=it" xr:uid="{CC1DCF75-93D3-4512-A354-09D02D08B08E}"/>
    <hyperlink ref="E5" r:id="rId2" display="http://dati.istat.it/OECDStat_Metadata/ShowMetadata.ashx?Dataset=DCIS_INDINCIDENT&amp;Coords=[TIME].[2012]&amp;ShowOnWeb=true&amp;Lang=it" xr:uid="{F80F1C44-2079-46A6-B7CE-DC883FF2E651}"/>
    <hyperlink ref="F5" r:id="rId3" display="http://dati.istat.it/OECDStat_Metadata/ShowMetadata.ashx?Dataset=DCIS_INDINCIDENT&amp;Coords=[TIME].[2013]&amp;ShowOnWeb=true&amp;Lang=it" xr:uid="{6F41AFD2-F884-4704-931C-D933D0A56A61}"/>
    <hyperlink ref="A32" r:id="rId4" display="http://dativ7b.istat.it//index.aspx?DatasetCode=DCIS_INDINCIDENT" xr:uid="{BD0AF811-7D17-4524-9ED6-20EAA8475213}"/>
  </hyperlinks>
  <pageMargins left="0.7" right="0.7" top="0.75" bottom="0.75" header="0.3" footer="0.3"/>
  <pageSetup paperSize="9" orientation="portrait" horizontalDpi="1200" verticalDpi="1200" r:id="rId5"/>
  <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E6C76-5BE5-49AB-9552-4FB772D0549E}">
  <dimension ref="A1:CI172"/>
  <sheetViews>
    <sheetView topLeftCell="A2" zoomScaleNormal="100" workbookViewId="0"/>
  </sheetViews>
  <sheetFormatPr defaultRowHeight="12.75" x14ac:dyDescent="0.2"/>
  <cols>
    <col min="1" max="1" width="24" style="446" customWidth="1"/>
    <col min="2" max="2" width="2.125" style="446" customWidth="1"/>
    <col min="3" max="8" width="9" style="446"/>
    <col min="9" max="9" width="14.5" style="446" customWidth="1"/>
    <col min="10" max="12" width="9.125" style="446" customWidth="1"/>
    <col min="13" max="13" width="9" style="446"/>
    <col min="14" max="14" width="10" style="446" customWidth="1"/>
    <col min="15" max="18" width="11" style="446" bestFit="1" customWidth="1"/>
    <col min="19" max="19" width="9" style="446"/>
    <col min="20" max="20" width="10.875" style="446" bestFit="1" customWidth="1"/>
    <col min="21" max="16384" width="9" style="446"/>
  </cols>
  <sheetData>
    <row r="1" spans="1:87" hidden="1" x14ac:dyDescent="0.2">
      <c r="A1" s="445" t="e">
        <f ca="1">DotStatQuery(B1)</f>
        <v>#NAME?</v>
      </c>
      <c r="B1" s="445" t="s">
        <v>252</v>
      </c>
    </row>
    <row r="2" spans="1:87" ht="23.25" x14ac:dyDescent="0.2">
      <c r="A2" s="447" t="s">
        <v>253</v>
      </c>
    </row>
    <row r="3" spans="1:87" x14ac:dyDescent="0.2">
      <c r="A3" s="448" t="s">
        <v>129</v>
      </c>
      <c r="B3" s="449"/>
      <c r="C3" s="450" t="s">
        <v>254</v>
      </c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  <c r="BC3" s="451"/>
      <c r="BD3" s="451"/>
      <c r="BE3" s="451"/>
      <c r="BF3" s="451"/>
      <c r="BG3" s="451"/>
      <c r="BH3" s="451"/>
      <c r="BI3" s="451"/>
      <c r="BJ3" s="451"/>
      <c r="BK3" s="451"/>
      <c r="BL3" s="451"/>
      <c r="BM3" s="451"/>
      <c r="BN3" s="451"/>
      <c r="BO3" s="451"/>
      <c r="BP3" s="451"/>
      <c r="BQ3" s="451"/>
      <c r="BR3" s="451"/>
      <c r="BS3" s="451"/>
      <c r="BT3" s="451"/>
      <c r="BU3" s="451"/>
      <c r="BV3" s="451"/>
      <c r="BW3" s="451"/>
      <c r="BX3" s="451"/>
      <c r="BY3" s="451"/>
      <c r="BZ3" s="451"/>
      <c r="CA3" s="451"/>
      <c r="CB3" s="451"/>
      <c r="CC3" s="451"/>
      <c r="CD3" s="452"/>
    </row>
    <row r="4" spans="1:87" x14ac:dyDescent="0.2">
      <c r="A4" s="448" t="s">
        <v>255</v>
      </c>
      <c r="B4" s="449"/>
      <c r="C4" s="450" t="s">
        <v>132</v>
      </c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51"/>
      <c r="AR4" s="451"/>
      <c r="AS4" s="451"/>
      <c r="AT4" s="451"/>
      <c r="AU4" s="451"/>
      <c r="AV4" s="451"/>
      <c r="AW4" s="451"/>
      <c r="AX4" s="451"/>
      <c r="AY4" s="451"/>
      <c r="AZ4" s="451"/>
      <c r="BA4" s="451"/>
      <c r="BB4" s="451"/>
      <c r="BC4" s="451"/>
      <c r="BD4" s="451"/>
      <c r="BE4" s="451"/>
      <c r="BF4" s="451"/>
      <c r="BG4" s="451"/>
      <c r="BH4" s="451"/>
      <c r="BI4" s="451"/>
      <c r="BJ4" s="451"/>
      <c r="BK4" s="451"/>
      <c r="BL4" s="451"/>
      <c r="BM4" s="451"/>
      <c r="BN4" s="451"/>
      <c r="BO4" s="451"/>
      <c r="BP4" s="451"/>
      <c r="BQ4" s="451"/>
      <c r="BR4" s="451"/>
      <c r="BS4" s="451"/>
      <c r="BT4" s="451"/>
      <c r="BU4" s="451"/>
      <c r="BV4" s="451"/>
      <c r="BW4" s="451"/>
      <c r="BX4" s="451"/>
      <c r="BY4" s="451"/>
      <c r="BZ4" s="451"/>
      <c r="CA4" s="451"/>
      <c r="CB4" s="451"/>
      <c r="CC4" s="451"/>
      <c r="CD4" s="452"/>
    </row>
    <row r="5" spans="1:87" x14ac:dyDescent="0.2">
      <c r="A5" s="448" t="s">
        <v>256</v>
      </c>
      <c r="B5" s="449"/>
      <c r="C5" s="450" t="s">
        <v>132</v>
      </c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1"/>
      <c r="AN5" s="451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  <c r="BL5" s="451"/>
      <c r="BM5" s="451"/>
      <c r="BN5" s="451"/>
      <c r="BO5" s="451"/>
      <c r="BP5" s="451"/>
      <c r="BQ5" s="451"/>
      <c r="BR5" s="451"/>
      <c r="BS5" s="451"/>
      <c r="BT5" s="451"/>
      <c r="BU5" s="451"/>
      <c r="BV5" s="451"/>
      <c r="BW5" s="451"/>
      <c r="BX5" s="451"/>
      <c r="BY5" s="451"/>
      <c r="BZ5" s="451"/>
      <c r="CA5" s="451"/>
      <c r="CB5" s="451"/>
      <c r="CC5" s="451"/>
      <c r="CD5" s="452"/>
    </row>
    <row r="6" spans="1:87" x14ac:dyDescent="0.2">
      <c r="A6" s="448" t="s">
        <v>138</v>
      </c>
      <c r="B6" s="449"/>
      <c r="C6" s="450" t="s">
        <v>132</v>
      </c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  <c r="BL6" s="451"/>
      <c r="BM6" s="451"/>
      <c r="BN6" s="451"/>
      <c r="BO6" s="451"/>
      <c r="BP6" s="451"/>
      <c r="BQ6" s="451"/>
      <c r="BR6" s="451"/>
      <c r="BS6" s="451"/>
      <c r="BT6" s="451"/>
      <c r="BU6" s="451"/>
      <c r="BV6" s="451"/>
      <c r="BW6" s="451"/>
      <c r="BX6" s="451"/>
      <c r="BY6" s="451"/>
      <c r="BZ6" s="451"/>
      <c r="CA6" s="451"/>
      <c r="CB6" s="451"/>
      <c r="CC6" s="451"/>
      <c r="CD6" s="452"/>
    </row>
    <row r="7" spans="1:87" x14ac:dyDescent="0.2">
      <c r="A7" s="448" t="s">
        <v>133</v>
      </c>
      <c r="B7" s="449"/>
      <c r="C7" s="450" t="s">
        <v>132</v>
      </c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  <c r="BL7" s="451"/>
      <c r="BM7" s="451"/>
      <c r="BN7" s="451"/>
      <c r="BO7" s="451"/>
      <c r="BP7" s="451"/>
      <c r="BQ7" s="451"/>
      <c r="BR7" s="451"/>
      <c r="BS7" s="451"/>
      <c r="BT7" s="451"/>
      <c r="BU7" s="451"/>
      <c r="BV7" s="451"/>
      <c r="BW7" s="451"/>
      <c r="BX7" s="451"/>
      <c r="BY7" s="451"/>
      <c r="BZ7" s="451"/>
      <c r="CA7" s="451"/>
      <c r="CB7" s="451"/>
      <c r="CC7" s="451"/>
      <c r="CD7" s="452"/>
    </row>
    <row r="8" spans="1:87" x14ac:dyDescent="0.2">
      <c r="A8" s="448" t="s">
        <v>257</v>
      </c>
      <c r="B8" s="449"/>
      <c r="C8" s="453" t="s">
        <v>169</v>
      </c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  <c r="BL8" s="454"/>
      <c r="BM8" s="454"/>
      <c r="BN8" s="454"/>
      <c r="BO8" s="454"/>
      <c r="BP8" s="454"/>
      <c r="BQ8" s="454"/>
      <c r="BR8" s="454"/>
      <c r="BS8" s="454"/>
      <c r="BT8" s="454"/>
      <c r="BU8" s="454"/>
      <c r="BV8" s="454"/>
      <c r="BW8" s="454"/>
      <c r="BX8" s="454"/>
      <c r="BY8" s="454"/>
      <c r="BZ8" s="454"/>
      <c r="CA8" s="454"/>
      <c r="CB8" s="454"/>
      <c r="CC8" s="454"/>
      <c r="CD8" s="455"/>
    </row>
    <row r="9" spans="1:87" x14ac:dyDescent="0.2">
      <c r="A9" s="448" t="s">
        <v>258</v>
      </c>
      <c r="B9" s="449"/>
      <c r="C9" s="450" t="s">
        <v>132</v>
      </c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1"/>
      <c r="CC9" s="451"/>
      <c r="CD9" s="452"/>
    </row>
    <row r="10" spans="1:87" x14ac:dyDescent="0.2">
      <c r="A10" s="448" t="s">
        <v>139</v>
      </c>
      <c r="B10" s="449"/>
      <c r="C10" s="450" t="s">
        <v>132</v>
      </c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1"/>
      <c r="BI10" s="451"/>
      <c r="BJ10" s="451"/>
      <c r="BK10" s="451"/>
      <c r="BL10" s="451"/>
      <c r="BM10" s="451"/>
      <c r="BN10" s="451"/>
      <c r="BO10" s="451"/>
      <c r="BP10" s="451"/>
      <c r="BQ10" s="451"/>
      <c r="BR10" s="451"/>
      <c r="BS10" s="451"/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2"/>
    </row>
    <row r="11" spans="1:87" ht="13.5" thickBot="1" x14ac:dyDescent="0.25">
      <c r="A11" s="456" t="s">
        <v>131</v>
      </c>
      <c r="B11" s="457"/>
      <c r="C11" s="458" t="s">
        <v>259</v>
      </c>
      <c r="D11" s="459"/>
      <c r="E11" s="459"/>
      <c r="F11" s="459"/>
      <c r="G11" s="459"/>
      <c r="H11" s="459"/>
      <c r="I11" s="459"/>
      <c r="J11" s="459"/>
      <c r="K11" s="459"/>
      <c r="L11" s="459"/>
      <c r="M11" s="460"/>
      <c r="N11" s="459"/>
      <c r="O11" s="459"/>
      <c r="P11" s="459"/>
      <c r="Q11" s="459"/>
      <c r="R11" s="459"/>
      <c r="S11" s="459"/>
      <c r="T11" s="460"/>
      <c r="U11" s="460"/>
      <c r="V11" s="461"/>
      <c r="W11" s="458" t="s">
        <v>260</v>
      </c>
      <c r="X11" s="459"/>
      <c r="Y11" s="459"/>
      <c r="Z11" s="459"/>
      <c r="AA11" s="459"/>
      <c r="AB11" s="459"/>
      <c r="AC11" s="459"/>
      <c r="AD11" s="459"/>
      <c r="AE11" s="459"/>
      <c r="AF11" s="459"/>
      <c r="AG11" s="460"/>
      <c r="AH11" s="459"/>
      <c r="AI11" s="459"/>
      <c r="AJ11" s="459"/>
      <c r="AK11" s="459"/>
      <c r="AL11" s="459"/>
      <c r="AM11" s="459"/>
      <c r="AN11" s="460"/>
      <c r="AO11" s="460"/>
      <c r="AP11" s="461"/>
      <c r="AQ11" s="458" t="s">
        <v>261</v>
      </c>
      <c r="AR11" s="459"/>
      <c r="AS11" s="459"/>
      <c r="AT11" s="459"/>
      <c r="AU11" s="459"/>
      <c r="AV11" s="459"/>
      <c r="AW11" s="459"/>
      <c r="AX11" s="459"/>
      <c r="AY11" s="459"/>
      <c r="AZ11" s="459"/>
      <c r="BA11" s="460"/>
      <c r="BB11" s="459"/>
      <c r="BC11" s="459"/>
      <c r="BD11" s="459"/>
      <c r="BE11" s="459"/>
      <c r="BF11" s="459"/>
      <c r="BG11" s="459"/>
      <c r="BH11" s="459"/>
      <c r="BI11" s="459"/>
      <c r="BJ11" s="462"/>
      <c r="BK11" s="458" t="s">
        <v>132</v>
      </c>
      <c r="BL11" s="459"/>
      <c r="BM11" s="459"/>
      <c r="BN11" s="459"/>
      <c r="BO11" s="459"/>
      <c r="BP11" s="459"/>
      <c r="BQ11" s="459"/>
      <c r="BR11" s="459"/>
      <c r="BS11" s="459"/>
      <c r="BT11" s="459"/>
      <c r="BU11" s="459"/>
      <c r="BV11" s="459"/>
      <c r="BW11" s="459"/>
      <c r="BX11" s="459"/>
      <c r="BY11" s="459"/>
      <c r="BZ11" s="459"/>
      <c r="CA11" s="459"/>
      <c r="CB11" s="459"/>
      <c r="CC11" s="459"/>
      <c r="CD11" s="462"/>
    </row>
    <row r="12" spans="1:87" x14ac:dyDescent="0.2">
      <c r="A12" s="456" t="s">
        <v>143</v>
      </c>
      <c r="B12" s="457"/>
      <c r="C12" s="463" t="s">
        <v>2</v>
      </c>
      <c r="D12" s="463" t="s">
        <v>3</v>
      </c>
      <c r="E12" s="463" t="s">
        <v>4</v>
      </c>
      <c r="F12" s="463" t="s">
        <v>5</v>
      </c>
      <c r="G12" s="463" t="s">
        <v>6</v>
      </c>
      <c r="H12" s="463" t="s">
        <v>7</v>
      </c>
      <c r="I12" s="463" t="s">
        <v>8</v>
      </c>
      <c r="J12" s="463" t="s">
        <v>9</v>
      </c>
      <c r="K12" s="463" t="s">
        <v>10</v>
      </c>
      <c r="L12" s="464" t="s">
        <v>11</v>
      </c>
      <c r="M12" s="465" t="s">
        <v>12</v>
      </c>
      <c r="N12" s="466" t="s">
        <v>13</v>
      </c>
      <c r="O12" s="467" t="s">
        <v>14</v>
      </c>
      <c r="P12" s="463" t="s">
        <v>15</v>
      </c>
      <c r="Q12" s="463" t="s">
        <v>16</v>
      </c>
      <c r="R12" s="463" t="s">
        <v>17</v>
      </c>
      <c r="S12" s="464" t="s">
        <v>18</v>
      </c>
      <c r="T12" s="468" t="s">
        <v>19</v>
      </c>
      <c r="U12" s="469" t="s">
        <v>20</v>
      </c>
      <c r="V12" s="470" t="s">
        <v>147</v>
      </c>
      <c r="W12" s="471" t="s">
        <v>2</v>
      </c>
      <c r="X12" s="463" t="s">
        <v>3</v>
      </c>
      <c r="Y12" s="463" t="s">
        <v>4</v>
      </c>
      <c r="Z12" s="463" t="s">
        <v>5</v>
      </c>
      <c r="AA12" s="463" t="s">
        <v>6</v>
      </c>
      <c r="AB12" s="463" t="s">
        <v>7</v>
      </c>
      <c r="AC12" s="463" t="s">
        <v>8</v>
      </c>
      <c r="AD12" s="463" t="s">
        <v>9</v>
      </c>
      <c r="AE12" s="463" t="s">
        <v>10</v>
      </c>
      <c r="AF12" s="464" t="s">
        <v>11</v>
      </c>
      <c r="AG12" s="465" t="s">
        <v>12</v>
      </c>
      <c r="AH12" s="466" t="s">
        <v>13</v>
      </c>
      <c r="AI12" s="467" t="s">
        <v>14</v>
      </c>
      <c r="AJ12" s="463" t="s">
        <v>15</v>
      </c>
      <c r="AK12" s="463" t="s">
        <v>16</v>
      </c>
      <c r="AL12" s="463" t="s">
        <v>17</v>
      </c>
      <c r="AM12" s="464" t="s">
        <v>18</v>
      </c>
      <c r="AN12" s="468" t="s">
        <v>19</v>
      </c>
      <c r="AO12" s="469" t="s">
        <v>20</v>
      </c>
      <c r="AP12" s="470" t="s">
        <v>147</v>
      </c>
      <c r="AQ12" s="471" t="s">
        <v>2</v>
      </c>
      <c r="AR12" s="463" t="s">
        <v>3</v>
      </c>
      <c r="AS12" s="463" t="s">
        <v>4</v>
      </c>
      <c r="AT12" s="463" t="s">
        <v>5</v>
      </c>
      <c r="AU12" s="463" t="s">
        <v>6</v>
      </c>
      <c r="AV12" s="463" t="s">
        <v>7</v>
      </c>
      <c r="AW12" s="463" t="s">
        <v>8</v>
      </c>
      <c r="AX12" s="463" t="s">
        <v>9</v>
      </c>
      <c r="AY12" s="463" t="s">
        <v>10</v>
      </c>
      <c r="AZ12" s="464" t="s">
        <v>11</v>
      </c>
      <c r="BA12" s="465" t="s">
        <v>12</v>
      </c>
      <c r="BB12" s="466" t="s">
        <v>13</v>
      </c>
      <c r="BC12" s="467" t="s">
        <v>14</v>
      </c>
      <c r="BD12" s="463" t="s">
        <v>15</v>
      </c>
      <c r="BE12" s="463" t="s">
        <v>16</v>
      </c>
      <c r="BF12" s="463" t="s">
        <v>17</v>
      </c>
      <c r="BG12" s="463" t="s">
        <v>18</v>
      </c>
      <c r="BH12" s="467" t="s">
        <v>19</v>
      </c>
      <c r="BI12" s="463" t="s">
        <v>20</v>
      </c>
      <c r="BJ12" s="463" t="s">
        <v>147</v>
      </c>
      <c r="BK12" s="463" t="s">
        <v>2</v>
      </c>
      <c r="BL12" s="463" t="s">
        <v>3</v>
      </c>
      <c r="BM12" s="463" t="s">
        <v>4</v>
      </c>
      <c r="BN12" s="463" t="s">
        <v>5</v>
      </c>
      <c r="BO12" s="463" t="s">
        <v>6</v>
      </c>
      <c r="BP12" s="463" t="s">
        <v>7</v>
      </c>
      <c r="BQ12" s="463" t="s">
        <v>8</v>
      </c>
      <c r="BR12" s="463" t="s">
        <v>9</v>
      </c>
      <c r="BS12" s="463" t="s">
        <v>10</v>
      </c>
      <c r="BT12" s="463" t="s">
        <v>11</v>
      </c>
      <c r="BU12" s="463" t="s">
        <v>12</v>
      </c>
      <c r="BV12" s="467" t="s">
        <v>13</v>
      </c>
      <c r="BW12" s="467" t="s">
        <v>14</v>
      </c>
      <c r="BX12" s="463" t="s">
        <v>15</v>
      </c>
      <c r="BY12" s="463" t="s">
        <v>16</v>
      </c>
      <c r="BZ12" s="463" t="s">
        <v>17</v>
      </c>
      <c r="CA12" s="463" t="s">
        <v>18</v>
      </c>
      <c r="CB12" s="467" t="s">
        <v>19</v>
      </c>
      <c r="CC12" s="463" t="s">
        <v>20</v>
      </c>
      <c r="CD12" s="463" t="s">
        <v>147</v>
      </c>
    </row>
    <row r="13" spans="1:87" ht="14.25" thickBot="1" x14ac:dyDescent="0.3">
      <c r="A13" s="472" t="s">
        <v>136</v>
      </c>
      <c r="B13" s="473" t="s">
        <v>144</v>
      </c>
      <c r="C13" s="473" t="s">
        <v>144</v>
      </c>
      <c r="D13" s="473" t="s">
        <v>144</v>
      </c>
      <c r="E13" s="473" t="s">
        <v>144</v>
      </c>
      <c r="F13" s="473" t="s">
        <v>144</v>
      </c>
      <c r="G13" s="473" t="s">
        <v>144</v>
      </c>
      <c r="H13" s="473" t="s">
        <v>144</v>
      </c>
      <c r="I13" s="473" t="s">
        <v>144</v>
      </c>
      <c r="J13" s="473" t="s">
        <v>144</v>
      </c>
      <c r="K13" s="473" t="s">
        <v>144</v>
      </c>
      <c r="L13" s="474" t="s">
        <v>144</v>
      </c>
      <c r="M13" s="475" t="s">
        <v>144</v>
      </c>
      <c r="N13" s="476" t="s">
        <v>144</v>
      </c>
      <c r="O13" s="473" t="s">
        <v>144</v>
      </c>
      <c r="P13" s="473" t="s">
        <v>144</v>
      </c>
      <c r="Q13" s="473" t="s">
        <v>144</v>
      </c>
      <c r="R13" s="473" t="s">
        <v>144</v>
      </c>
      <c r="S13" s="474" t="s">
        <v>144</v>
      </c>
      <c r="T13" s="477" t="s">
        <v>144</v>
      </c>
      <c r="U13" s="473" t="s">
        <v>144</v>
      </c>
      <c r="V13" s="478" t="s">
        <v>144</v>
      </c>
      <c r="W13" s="476" t="s">
        <v>144</v>
      </c>
      <c r="X13" s="473" t="s">
        <v>144</v>
      </c>
      <c r="Y13" s="473" t="s">
        <v>144</v>
      </c>
      <c r="Z13" s="473" t="s">
        <v>144</v>
      </c>
      <c r="AA13" s="473" t="s">
        <v>144</v>
      </c>
      <c r="AB13" s="473" t="s">
        <v>144</v>
      </c>
      <c r="AC13" s="473" t="s">
        <v>144</v>
      </c>
      <c r="AD13" s="473" t="s">
        <v>144</v>
      </c>
      <c r="AE13" s="473" t="s">
        <v>144</v>
      </c>
      <c r="AF13" s="474" t="s">
        <v>144</v>
      </c>
      <c r="AG13" s="475" t="s">
        <v>144</v>
      </c>
      <c r="AH13" s="476" t="s">
        <v>144</v>
      </c>
      <c r="AI13" s="473" t="s">
        <v>144</v>
      </c>
      <c r="AJ13" s="473" t="s">
        <v>144</v>
      </c>
      <c r="AK13" s="473" t="s">
        <v>144</v>
      </c>
      <c r="AL13" s="473" t="s">
        <v>144</v>
      </c>
      <c r="AM13" s="474" t="s">
        <v>144</v>
      </c>
      <c r="AN13" s="477" t="s">
        <v>144</v>
      </c>
      <c r="AO13" s="473" t="s">
        <v>144</v>
      </c>
      <c r="AP13" s="478" t="s">
        <v>144</v>
      </c>
      <c r="AQ13" s="476" t="s">
        <v>144</v>
      </c>
      <c r="AR13" s="473" t="s">
        <v>144</v>
      </c>
      <c r="AS13" s="473" t="s">
        <v>144</v>
      </c>
      <c r="AT13" s="473" t="s">
        <v>144</v>
      </c>
      <c r="AU13" s="473" t="s">
        <v>144</v>
      </c>
      <c r="AV13" s="473" t="s">
        <v>144</v>
      </c>
      <c r="AW13" s="473" t="s">
        <v>144</v>
      </c>
      <c r="AX13" s="473" t="s">
        <v>144</v>
      </c>
      <c r="AY13" s="473" t="s">
        <v>144</v>
      </c>
      <c r="AZ13" s="474" t="s">
        <v>144</v>
      </c>
      <c r="BA13" s="475" t="s">
        <v>144</v>
      </c>
      <c r="BB13" s="476" t="s">
        <v>144</v>
      </c>
      <c r="BC13" s="473" t="s">
        <v>144</v>
      </c>
      <c r="BD13" s="473" t="s">
        <v>144</v>
      </c>
      <c r="BE13" s="473" t="s">
        <v>144</v>
      </c>
      <c r="BF13" s="473" t="s">
        <v>144</v>
      </c>
      <c r="BG13" s="473" t="s">
        <v>144</v>
      </c>
      <c r="BH13" s="479" t="s">
        <v>144</v>
      </c>
      <c r="BI13" s="479" t="s">
        <v>144</v>
      </c>
      <c r="BJ13" s="479" t="s">
        <v>144</v>
      </c>
      <c r="BK13" s="473" t="s">
        <v>144</v>
      </c>
      <c r="BL13" s="473" t="s">
        <v>144</v>
      </c>
      <c r="BM13" s="473" t="s">
        <v>144</v>
      </c>
      <c r="BN13" s="473" t="s">
        <v>144</v>
      </c>
      <c r="BO13" s="473" t="s">
        <v>144</v>
      </c>
      <c r="BP13" s="473" t="s">
        <v>144</v>
      </c>
      <c r="BQ13" s="473" t="s">
        <v>144</v>
      </c>
      <c r="BR13" s="473" t="s">
        <v>144</v>
      </c>
      <c r="BS13" s="473" t="s">
        <v>144</v>
      </c>
      <c r="BT13" s="473" t="s">
        <v>144</v>
      </c>
      <c r="BU13" s="479" t="s">
        <v>144</v>
      </c>
      <c r="BV13" s="473" t="s">
        <v>144</v>
      </c>
      <c r="BW13" s="473" t="s">
        <v>144</v>
      </c>
      <c r="BX13" s="473" t="s">
        <v>144</v>
      </c>
      <c r="BY13" s="473" t="s">
        <v>144</v>
      </c>
      <c r="BZ13" s="473" t="s">
        <v>144</v>
      </c>
      <c r="CA13" s="473" t="s">
        <v>144</v>
      </c>
      <c r="CB13" s="479" t="s">
        <v>144</v>
      </c>
      <c r="CC13" s="479" t="s">
        <v>144</v>
      </c>
      <c r="CD13" s="479" t="s">
        <v>144</v>
      </c>
    </row>
    <row r="14" spans="1:87" s="491" customFormat="1" ht="13.5" x14ac:dyDescent="0.25">
      <c r="A14" s="480" t="s">
        <v>27</v>
      </c>
      <c r="B14" s="473" t="s">
        <v>144</v>
      </c>
      <c r="C14" s="481">
        <v>3351</v>
      </c>
      <c r="D14" s="481">
        <v>3083</v>
      </c>
      <c r="E14" s="481">
        <v>2746</v>
      </c>
      <c r="F14" s="481">
        <v>2596</v>
      </c>
      <c r="G14" s="481">
        <v>2588</v>
      </c>
      <c r="H14" s="481">
        <v>2494</v>
      </c>
      <c r="I14" s="481">
        <v>2269</v>
      </c>
      <c r="J14" s="481">
        <v>2070</v>
      </c>
      <c r="K14" s="481">
        <v>1892</v>
      </c>
      <c r="L14" s="482">
        <v>1782</v>
      </c>
      <c r="M14" s="483">
        <v>1744</v>
      </c>
      <c r="N14" s="484">
        <v>1602</v>
      </c>
      <c r="O14" s="481">
        <v>1428</v>
      </c>
      <c r="P14" s="481">
        <v>1505</v>
      </c>
      <c r="Q14" s="481">
        <v>1502</v>
      </c>
      <c r="R14" s="481">
        <v>1463</v>
      </c>
      <c r="S14" s="482">
        <v>1467</v>
      </c>
      <c r="T14" s="485">
        <v>1401</v>
      </c>
      <c r="U14" s="481">
        <v>1331</v>
      </c>
      <c r="V14" s="486">
        <v>1061</v>
      </c>
      <c r="W14" s="484">
        <v>773</v>
      </c>
      <c r="X14" s="481">
        <v>801</v>
      </c>
      <c r="Y14" s="481">
        <v>711</v>
      </c>
      <c r="Z14" s="481">
        <v>648</v>
      </c>
      <c r="AA14" s="481">
        <v>577</v>
      </c>
      <c r="AB14" s="481">
        <v>590</v>
      </c>
      <c r="AC14" s="481">
        <v>526</v>
      </c>
      <c r="AD14" s="481">
        <v>452</v>
      </c>
      <c r="AE14" s="481">
        <v>350</v>
      </c>
      <c r="AF14" s="482">
        <v>376</v>
      </c>
      <c r="AG14" s="483">
        <v>338</v>
      </c>
      <c r="AH14" s="484">
        <v>330</v>
      </c>
      <c r="AI14" s="481">
        <v>321</v>
      </c>
      <c r="AJ14" s="481">
        <v>287</v>
      </c>
      <c r="AK14" s="481">
        <v>305</v>
      </c>
      <c r="AL14" s="481">
        <v>274</v>
      </c>
      <c r="AM14" s="482">
        <v>296</v>
      </c>
      <c r="AN14" s="485">
        <v>330</v>
      </c>
      <c r="AO14" s="481">
        <v>310</v>
      </c>
      <c r="AP14" s="486">
        <v>195</v>
      </c>
      <c r="AQ14" s="484">
        <v>2972</v>
      </c>
      <c r="AR14" s="481">
        <v>3096</v>
      </c>
      <c r="AS14" s="481">
        <v>3106</v>
      </c>
      <c r="AT14" s="481">
        <v>2878</v>
      </c>
      <c r="AU14" s="481">
        <v>2653</v>
      </c>
      <c r="AV14" s="481">
        <v>2585</v>
      </c>
      <c r="AW14" s="481">
        <v>2336</v>
      </c>
      <c r="AX14" s="481">
        <v>2203</v>
      </c>
      <c r="AY14" s="481">
        <v>1995</v>
      </c>
      <c r="AZ14" s="482">
        <v>1956</v>
      </c>
      <c r="BA14" s="483">
        <v>1778</v>
      </c>
      <c r="BB14" s="484">
        <v>1821</v>
      </c>
      <c r="BC14" s="481">
        <v>1652</v>
      </c>
      <c r="BD14" s="481">
        <v>1589</v>
      </c>
      <c r="BE14" s="481">
        <v>1621</v>
      </c>
      <c r="BF14" s="481">
        <v>1546</v>
      </c>
      <c r="BG14" s="482">
        <v>1615</v>
      </c>
      <c r="BH14" s="487">
        <v>1603</v>
      </c>
      <c r="BI14" s="488">
        <v>1532</v>
      </c>
      <c r="BJ14" s="489">
        <v>1139</v>
      </c>
      <c r="BK14" s="484">
        <v>7096</v>
      </c>
      <c r="BL14" s="481">
        <v>6980</v>
      </c>
      <c r="BM14" s="481">
        <v>6563</v>
      </c>
      <c r="BN14" s="481">
        <v>6122</v>
      </c>
      <c r="BO14" s="481">
        <v>5818</v>
      </c>
      <c r="BP14" s="481">
        <v>5669</v>
      </c>
      <c r="BQ14" s="481">
        <v>5131</v>
      </c>
      <c r="BR14" s="481">
        <v>4725</v>
      </c>
      <c r="BS14" s="481">
        <v>4237</v>
      </c>
      <c r="BT14" s="482">
        <v>4114</v>
      </c>
      <c r="BU14" s="490">
        <v>3860</v>
      </c>
      <c r="BV14" s="484">
        <v>3753</v>
      </c>
      <c r="BW14" s="481">
        <v>3401</v>
      </c>
      <c r="BX14" s="481">
        <v>3381</v>
      </c>
      <c r="BY14" s="481">
        <v>3428</v>
      </c>
      <c r="BZ14" s="481">
        <v>3283</v>
      </c>
      <c r="CA14" s="482">
        <v>3378</v>
      </c>
      <c r="CB14" s="487">
        <v>3334</v>
      </c>
      <c r="CC14" s="488">
        <v>3173</v>
      </c>
      <c r="CD14" s="489">
        <v>2395</v>
      </c>
      <c r="CF14" s="481"/>
      <c r="CG14" s="481"/>
      <c r="CH14" s="481"/>
      <c r="CI14" s="481"/>
    </row>
    <row r="15" spans="1:87" ht="13.5" x14ac:dyDescent="0.25">
      <c r="A15" s="492" t="s">
        <v>171</v>
      </c>
      <c r="B15" s="473" t="s">
        <v>144</v>
      </c>
      <c r="C15" s="493">
        <v>253</v>
      </c>
      <c r="D15" s="493">
        <v>240</v>
      </c>
      <c r="E15" s="493">
        <v>222</v>
      </c>
      <c r="F15" s="493">
        <v>198</v>
      </c>
      <c r="G15" s="493">
        <v>191</v>
      </c>
      <c r="H15" s="493">
        <v>192</v>
      </c>
      <c r="I15" s="493">
        <v>155</v>
      </c>
      <c r="J15" s="493">
        <v>144</v>
      </c>
      <c r="K15" s="493">
        <v>131</v>
      </c>
      <c r="L15" s="494">
        <v>137</v>
      </c>
      <c r="M15" s="495">
        <v>137</v>
      </c>
      <c r="N15" s="496">
        <v>111</v>
      </c>
      <c r="O15" s="493">
        <v>113</v>
      </c>
      <c r="P15" s="493">
        <v>110</v>
      </c>
      <c r="Q15" s="493">
        <v>93</v>
      </c>
      <c r="R15" s="493">
        <v>104</v>
      </c>
      <c r="S15" s="494">
        <v>112</v>
      </c>
      <c r="T15" s="497">
        <v>108</v>
      </c>
      <c r="U15" s="493">
        <v>89</v>
      </c>
      <c r="V15" s="498">
        <v>73</v>
      </c>
      <c r="W15" s="496">
        <v>76</v>
      </c>
      <c r="X15" s="493">
        <v>66</v>
      </c>
      <c r="Y15" s="493">
        <v>75</v>
      </c>
      <c r="Z15" s="493">
        <v>62</v>
      </c>
      <c r="AA15" s="493">
        <v>53</v>
      </c>
      <c r="AB15" s="493">
        <v>58</v>
      </c>
      <c r="AC15" s="493">
        <v>48</v>
      </c>
      <c r="AD15" s="493">
        <v>52</v>
      </c>
      <c r="AE15" s="493">
        <v>25</v>
      </c>
      <c r="AF15" s="494">
        <v>22</v>
      </c>
      <c r="AG15" s="495">
        <v>40</v>
      </c>
      <c r="AH15" s="496">
        <v>24</v>
      </c>
      <c r="AI15" s="493">
        <v>20</v>
      </c>
      <c r="AJ15" s="493">
        <v>27</v>
      </c>
      <c r="AK15" s="493">
        <v>30</v>
      </c>
      <c r="AL15" s="493">
        <v>34</v>
      </c>
      <c r="AM15" s="494">
        <v>23</v>
      </c>
      <c r="AN15" s="497">
        <v>22</v>
      </c>
      <c r="AO15" s="493">
        <v>38</v>
      </c>
      <c r="AP15" s="498">
        <v>19</v>
      </c>
      <c r="AQ15" s="496">
        <v>234</v>
      </c>
      <c r="AR15" s="493">
        <v>285</v>
      </c>
      <c r="AS15" s="493">
        <v>272</v>
      </c>
      <c r="AT15" s="493">
        <v>235</v>
      </c>
      <c r="AU15" s="493">
        <v>209</v>
      </c>
      <c r="AV15" s="493">
        <v>154</v>
      </c>
      <c r="AW15" s="493">
        <v>189</v>
      </c>
      <c r="AX15" s="493">
        <v>136</v>
      </c>
      <c r="AY15" s="493">
        <v>161</v>
      </c>
      <c r="AZ15" s="494">
        <v>168</v>
      </c>
      <c r="BA15" s="495">
        <v>143</v>
      </c>
      <c r="BB15" s="496">
        <v>151</v>
      </c>
      <c r="BC15" s="493">
        <v>126</v>
      </c>
      <c r="BD15" s="493">
        <v>128</v>
      </c>
      <c r="BE15" s="493">
        <v>123</v>
      </c>
      <c r="BF15" s="493">
        <v>109</v>
      </c>
      <c r="BG15" s="494">
        <v>144</v>
      </c>
      <c r="BH15" s="497">
        <v>121</v>
      </c>
      <c r="BI15" s="493">
        <v>105</v>
      </c>
      <c r="BJ15" s="498">
        <v>90</v>
      </c>
      <c r="BK15" s="496">
        <v>563</v>
      </c>
      <c r="BL15" s="493">
        <v>591</v>
      </c>
      <c r="BM15" s="493">
        <v>569</v>
      </c>
      <c r="BN15" s="493">
        <v>495</v>
      </c>
      <c r="BO15" s="493">
        <v>453</v>
      </c>
      <c r="BP15" s="493">
        <v>404</v>
      </c>
      <c r="BQ15" s="493">
        <v>392</v>
      </c>
      <c r="BR15" s="493">
        <v>332</v>
      </c>
      <c r="BS15" s="493">
        <v>317</v>
      </c>
      <c r="BT15" s="494">
        <v>327</v>
      </c>
      <c r="BU15" s="495">
        <v>320</v>
      </c>
      <c r="BV15" s="496">
        <v>286</v>
      </c>
      <c r="BW15" s="493">
        <v>259</v>
      </c>
      <c r="BX15" s="493">
        <v>265</v>
      </c>
      <c r="BY15" s="493">
        <v>246</v>
      </c>
      <c r="BZ15" s="493">
        <v>247</v>
      </c>
      <c r="CA15" s="494">
        <v>279</v>
      </c>
      <c r="CB15" s="497">
        <v>251</v>
      </c>
      <c r="CC15" s="493">
        <v>232</v>
      </c>
      <c r="CD15" s="498">
        <v>182</v>
      </c>
    </row>
    <row r="16" spans="1:87" ht="13.5" x14ac:dyDescent="0.25">
      <c r="A16" s="492" t="s">
        <v>262</v>
      </c>
      <c r="B16" s="473" t="s">
        <v>144</v>
      </c>
      <c r="C16" s="499">
        <v>5</v>
      </c>
      <c r="D16" s="499">
        <v>3</v>
      </c>
      <c r="E16" s="499">
        <v>6</v>
      </c>
      <c r="F16" s="499">
        <v>8</v>
      </c>
      <c r="G16" s="499">
        <v>6</v>
      </c>
      <c r="H16" s="499">
        <v>4</v>
      </c>
      <c r="I16" s="499" t="s">
        <v>173</v>
      </c>
      <c r="J16" s="499">
        <v>3</v>
      </c>
      <c r="K16" s="499">
        <v>2</v>
      </c>
      <c r="L16" s="500">
        <v>7</v>
      </c>
      <c r="M16" s="501">
        <v>3</v>
      </c>
      <c r="N16" s="502">
        <v>2</v>
      </c>
      <c r="O16" s="499">
        <v>2</v>
      </c>
      <c r="P16" s="499">
        <v>4</v>
      </c>
      <c r="Q16" s="499">
        <v>3</v>
      </c>
      <c r="R16" s="499" t="s">
        <v>173</v>
      </c>
      <c r="S16" s="500">
        <v>2</v>
      </c>
      <c r="T16" s="503">
        <v>3</v>
      </c>
      <c r="U16" s="499">
        <v>1</v>
      </c>
      <c r="V16" s="504" t="s">
        <v>173</v>
      </c>
      <c r="W16" s="502">
        <v>4</v>
      </c>
      <c r="X16" s="499">
        <v>6</v>
      </c>
      <c r="Y16" s="499">
        <v>1</v>
      </c>
      <c r="Z16" s="499">
        <v>1</v>
      </c>
      <c r="AA16" s="499" t="s">
        <v>173</v>
      </c>
      <c r="AB16" s="499">
        <v>1</v>
      </c>
      <c r="AC16" s="499">
        <v>1</v>
      </c>
      <c r="AD16" s="499">
        <v>1</v>
      </c>
      <c r="AE16" s="499">
        <v>1</v>
      </c>
      <c r="AF16" s="500" t="s">
        <v>173</v>
      </c>
      <c r="AG16" s="501">
        <v>1</v>
      </c>
      <c r="AH16" s="502">
        <v>3</v>
      </c>
      <c r="AI16" s="499">
        <v>2</v>
      </c>
      <c r="AJ16" s="499">
        <v>1</v>
      </c>
      <c r="AK16" s="499" t="s">
        <v>173</v>
      </c>
      <c r="AL16" s="499" t="s">
        <v>173</v>
      </c>
      <c r="AM16" s="500">
        <v>2</v>
      </c>
      <c r="AN16" s="503">
        <v>2</v>
      </c>
      <c r="AO16" s="499" t="s">
        <v>173</v>
      </c>
      <c r="AP16" s="504" t="s">
        <v>173</v>
      </c>
      <c r="AQ16" s="502">
        <v>7</v>
      </c>
      <c r="AR16" s="499">
        <v>12</v>
      </c>
      <c r="AS16" s="499">
        <v>9</v>
      </c>
      <c r="AT16" s="499">
        <v>8</v>
      </c>
      <c r="AU16" s="499">
        <v>7</v>
      </c>
      <c r="AV16" s="499">
        <v>1</v>
      </c>
      <c r="AW16" s="499">
        <v>9</v>
      </c>
      <c r="AX16" s="499">
        <v>6</v>
      </c>
      <c r="AY16" s="499">
        <v>5</v>
      </c>
      <c r="AZ16" s="500">
        <v>4</v>
      </c>
      <c r="BA16" s="501">
        <v>5</v>
      </c>
      <c r="BB16" s="502">
        <v>6</v>
      </c>
      <c r="BC16" s="499">
        <v>3</v>
      </c>
      <c r="BD16" s="499">
        <v>8</v>
      </c>
      <c r="BE16" s="499">
        <v>4</v>
      </c>
      <c r="BF16" s="499">
        <v>3</v>
      </c>
      <c r="BG16" s="500">
        <v>4</v>
      </c>
      <c r="BH16" s="503">
        <v>7</v>
      </c>
      <c r="BI16" s="499">
        <v>3</v>
      </c>
      <c r="BJ16" s="504" t="s">
        <v>173</v>
      </c>
      <c r="BK16" s="502">
        <v>16</v>
      </c>
      <c r="BL16" s="499">
        <v>21</v>
      </c>
      <c r="BM16" s="499">
        <v>16</v>
      </c>
      <c r="BN16" s="499">
        <v>17</v>
      </c>
      <c r="BO16" s="499">
        <v>13</v>
      </c>
      <c r="BP16" s="499">
        <v>6</v>
      </c>
      <c r="BQ16" s="499">
        <v>10</v>
      </c>
      <c r="BR16" s="499">
        <v>10</v>
      </c>
      <c r="BS16" s="499">
        <v>8</v>
      </c>
      <c r="BT16" s="500">
        <v>11</v>
      </c>
      <c r="BU16" s="501">
        <v>9</v>
      </c>
      <c r="BV16" s="502">
        <v>11</v>
      </c>
      <c r="BW16" s="499">
        <v>7</v>
      </c>
      <c r="BX16" s="499">
        <v>13</v>
      </c>
      <c r="BY16" s="499">
        <v>7</v>
      </c>
      <c r="BZ16" s="499">
        <v>3</v>
      </c>
      <c r="CA16" s="500">
        <v>8</v>
      </c>
      <c r="CB16" s="503">
        <v>12</v>
      </c>
      <c r="CC16" s="499">
        <v>4</v>
      </c>
      <c r="CD16" s="504" t="s">
        <v>173</v>
      </c>
    </row>
    <row r="17" spans="1:82" ht="13.5" x14ac:dyDescent="0.25">
      <c r="A17" s="492" t="s">
        <v>174</v>
      </c>
      <c r="B17" s="473" t="s">
        <v>144</v>
      </c>
      <c r="C17" s="493">
        <v>106</v>
      </c>
      <c r="D17" s="493">
        <v>76</v>
      </c>
      <c r="E17" s="493">
        <v>74</v>
      </c>
      <c r="F17" s="493">
        <v>79</v>
      </c>
      <c r="G17" s="493">
        <v>63</v>
      </c>
      <c r="H17" s="493">
        <v>63</v>
      </c>
      <c r="I17" s="493">
        <v>41</v>
      </c>
      <c r="J17" s="493">
        <v>49</v>
      </c>
      <c r="K17" s="493">
        <v>42</v>
      </c>
      <c r="L17" s="494">
        <v>50</v>
      </c>
      <c r="M17" s="495">
        <v>49</v>
      </c>
      <c r="N17" s="496">
        <v>59</v>
      </c>
      <c r="O17" s="493">
        <v>49</v>
      </c>
      <c r="P17" s="493">
        <v>35</v>
      </c>
      <c r="Q17" s="493">
        <v>58</v>
      </c>
      <c r="R17" s="493">
        <v>34</v>
      </c>
      <c r="S17" s="494">
        <v>57</v>
      </c>
      <c r="T17" s="497">
        <v>51</v>
      </c>
      <c r="U17" s="493">
        <v>41</v>
      </c>
      <c r="V17" s="498">
        <v>49</v>
      </c>
      <c r="W17" s="496">
        <v>47</v>
      </c>
      <c r="X17" s="493">
        <v>51</v>
      </c>
      <c r="Y17" s="493">
        <v>27</v>
      </c>
      <c r="Z17" s="493">
        <v>24</v>
      </c>
      <c r="AA17" s="493">
        <v>31</v>
      </c>
      <c r="AB17" s="493">
        <v>28</v>
      </c>
      <c r="AC17" s="493">
        <v>27</v>
      </c>
      <c r="AD17" s="493">
        <v>19</v>
      </c>
      <c r="AE17" s="493">
        <v>15</v>
      </c>
      <c r="AF17" s="494">
        <v>15</v>
      </c>
      <c r="AG17" s="495">
        <v>15</v>
      </c>
      <c r="AH17" s="496">
        <v>13</v>
      </c>
      <c r="AI17" s="493">
        <v>17</v>
      </c>
      <c r="AJ17" s="493">
        <v>9</v>
      </c>
      <c r="AK17" s="493">
        <v>13</v>
      </c>
      <c r="AL17" s="493">
        <v>7</v>
      </c>
      <c r="AM17" s="494">
        <v>10</v>
      </c>
      <c r="AN17" s="497">
        <v>54</v>
      </c>
      <c r="AO17" s="493">
        <v>11</v>
      </c>
      <c r="AP17" s="498">
        <v>5</v>
      </c>
      <c r="AQ17" s="496">
        <v>20</v>
      </c>
      <c r="AR17" s="493">
        <v>26</v>
      </c>
      <c r="AS17" s="493">
        <v>30</v>
      </c>
      <c r="AT17" s="493">
        <v>22</v>
      </c>
      <c r="AU17" s="493">
        <v>16</v>
      </c>
      <c r="AV17" s="493">
        <v>27</v>
      </c>
      <c r="AW17" s="493">
        <v>23</v>
      </c>
      <c r="AX17" s="493">
        <v>19</v>
      </c>
      <c r="AY17" s="493">
        <v>19</v>
      </c>
      <c r="AZ17" s="494">
        <v>19</v>
      </c>
      <c r="BA17" s="495">
        <v>16</v>
      </c>
      <c r="BB17" s="496">
        <v>16</v>
      </c>
      <c r="BC17" s="493">
        <v>19</v>
      </c>
      <c r="BD17" s="493">
        <v>14</v>
      </c>
      <c r="BE17" s="493">
        <v>18</v>
      </c>
      <c r="BF17" s="493">
        <v>17</v>
      </c>
      <c r="BG17" s="494">
        <v>20</v>
      </c>
      <c r="BH17" s="497">
        <v>19</v>
      </c>
      <c r="BI17" s="493">
        <v>12</v>
      </c>
      <c r="BJ17" s="498">
        <v>5</v>
      </c>
      <c r="BK17" s="496">
        <v>173</v>
      </c>
      <c r="BL17" s="493">
        <v>153</v>
      </c>
      <c r="BM17" s="493">
        <v>131</v>
      </c>
      <c r="BN17" s="493">
        <v>125</v>
      </c>
      <c r="BO17" s="493">
        <v>110</v>
      </c>
      <c r="BP17" s="493">
        <v>118</v>
      </c>
      <c r="BQ17" s="493">
        <v>91</v>
      </c>
      <c r="BR17" s="493">
        <v>87</v>
      </c>
      <c r="BS17" s="493">
        <v>76</v>
      </c>
      <c r="BT17" s="494">
        <v>84</v>
      </c>
      <c r="BU17" s="495">
        <v>80</v>
      </c>
      <c r="BV17" s="496">
        <v>88</v>
      </c>
      <c r="BW17" s="493">
        <v>85</v>
      </c>
      <c r="BX17" s="493">
        <v>58</v>
      </c>
      <c r="BY17" s="493">
        <v>89</v>
      </c>
      <c r="BZ17" s="493">
        <v>58</v>
      </c>
      <c r="CA17" s="494">
        <v>87</v>
      </c>
      <c r="CB17" s="497">
        <v>124</v>
      </c>
      <c r="CC17" s="493">
        <v>64</v>
      </c>
      <c r="CD17" s="498">
        <v>59</v>
      </c>
    </row>
    <row r="18" spans="1:82" ht="13.5" x14ac:dyDescent="0.25">
      <c r="A18" s="492" t="s">
        <v>175</v>
      </c>
      <c r="B18" s="473" t="s">
        <v>144</v>
      </c>
      <c r="C18" s="499">
        <v>547</v>
      </c>
      <c r="D18" s="499">
        <v>518</v>
      </c>
      <c r="E18" s="499">
        <v>486</v>
      </c>
      <c r="F18" s="499">
        <v>446</v>
      </c>
      <c r="G18" s="499">
        <v>416</v>
      </c>
      <c r="H18" s="499">
        <v>439</v>
      </c>
      <c r="I18" s="499">
        <v>408</v>
      </c>
      <c r="J18" s="499">
        <v>337</v>
      </c>
      <c r="K18" s="499">
        <v>320</v>
      </c>
      <c r="L18" s="500">
        <v>293</v>
      </c>
      <c r="M18" s="501">
        <v>268</v>
      </c>
      <c r="N18" s="502">
        <v>262</v>
      </c>
      <c r="O18" s="499">
        <v>195</v>
      </c>
      <c r="P18" s="499">
        <v>238</v>
      </c>
      <c r="Q18" s="499">
        <v>239</v>
      </c>
      <c r="R18" s="499">
        <v>234</v>
      </c>
      <c r="S18" s="500">
        <v>217</v>
      </c>
      <c r="T18" s="503">
        <v>220</v>
      </c>
      <c r="U18" s="499">
        <v>188</v>
      </c>
      <c r="V18" s="504">
        <v>148</v>
      </c>
      <c r="W18" s="502">
        <v>133</v>
      </c>
      <c r="X18" s="499">
        <v>116</v>
      </c>
      <c r="Y18" s="499">
        <v>101</v>
      </c>
      <c r="Z18" s="499">
        <v>88</v>
      </c>
      <c r="AA18" s="499">
        <v>93</v>
      </c>
      <c r="AB18" s="499">
        <v>86</v>
      </c>
      <c r="AC18" s="499">
        <v>72</v>
      </c>
      <c r="AD18" s="499">
        <v>56</v>
      </c>
      <c r="AE18" s="499">
        <v>42</v>
      </c>
      <c r="AF18" s="500">
        <v>53</v>
      </c>
      <c r="AG18" s="501">
        <v>43</v>
      </c>
      <c r="AH18" s="502">
        <v>53</v>
      </c>
      <c r="AI18" s="499">
        <v>43</v>
      </c>
      <c r="AJ18" s="499">
        <v>35</v>
      </c>
      <c r="AK18" s="499">
        <v>42</v>
      </c>
      <c r="AL18" s="499">
        <v>39</v>
      </c>
      <c r="AM18" s="500">
        <v>38</v>
      </c>
      <c r="AN18" s="503">
        <v>47</v>
      </c>
      <c r="AO18" s="499">
        <v>48</v>
      </c>
      <c r="AP18" s="504">
        <v>30</v>
      </c>
      <c r="AQ18" s="502">
        <v>393</v>
      </c>
      <c r="AR18" s="499">
        <v>407</v>
      </c>
      <c r="AS18" s="499">
        <v>390</v>
      </c>
      <c r="AT18" s="499">
        <v>329</v>
      </c>
      <c r="AU18" s="499">
        <v>312</v>
      </c>
      <c r="AV18" s="499">
        <v>352</v>
      </c>
      <c r="AW18" s="499">
        <v>294</v>
      </c>
      <c r="AX18" s="499">
        <v>287</v>
      </c>
      <c r="AY18" s="499">
        <v>241</v>
      </c>
      <c r="AZ18" s="500">
        <v>219</v>
      </c>
      <c r="BA18" s="501">
        <v>221</v>
      </c>
      <c r="BB18" s="502">
        <v>234</v>
      </c>
      <c r="BC18" s="499">
        <v>200</v>
      </c>
      <c r="BD18" s="499">
        <v>175</v>
      </c>
      <c r="BE18" s="499">
        <v>197</v>
      </c>
      <c r="BF18" s="499">
        <v>161</v>
      </c>
      <c r="BG18" s="500">
        <v>168</v>
      </c>
      <c r="BH18" s="503">
        <v>216</v>
      </c>
      <c r="BI18" s="499">
        <v>202</v>
      </c>
      <c r="BJ18" s="504">
        <v>139</v>
      </c>
      <c r="BK18" s="502">
        <v>1073</v>
      </c>
      <c r="BL18" s="499">
        <v>1041</v>
      </c>
      <c r="BM18" s="499">
        <v>977</v>
      </c>
      <c r="BN18" s="499">
        <v>863</v>
      </c>
      <c r="BO18" s="499">
        <v>821</v>
      </c>
      <c r="BP18" s="499">
        <v>877</v>
      </c>
      <c r="BQ18" s="499">
        <v>774</v>
      </c>
      <c r="BR18" s="499">
        <v>680</v>
      </c>
      <c r="BS18" s="499">
        <v>603</v>
      </c>
      <c r="BT18" s="500">
        <v>565</v>
      </c>
      <c r="BU18" s="501">
        <v>532</v>
      </c>
      <c r="BV18" s="502">
        <v>549</v>
      </c>
      <c r="BW18" s="499">
        <v>438</v>
      </c>
      <c r="BX18" s="499">
        <v>448</v>
      </c>
      <c r="BY18" s="499">
        <v>478</v>
      </c>
      <c r="BZ18" s="499">
        <v>434</v>
      </c>
      <c r="CA18" s="500">
        <v>423</v>
      </c>
      <c r="CB18" s="503">
        <v>483</v>
      </c>
      <c r="CC18" s="499">
        <v>438</v>
      </c>
      <c r="CD18" s="504">
        <v>317</v>
      </c>
    </row>
    <row r="19" spans="1:82" ht="13.5" x14ac:dyDescent="0.25">
      <c r="A19" s="492" t="s">
        <v>263</v>
      </c>
      <c r="B19" s="473" t="s">
        <v>144</v>
      </c>
      <c r="C19" s="493">
        <v>30</v>
      </c>
      <c r="D19" s="493">
        <v>35</v>
      </c>
      <c r="E19" s="493">
        <v>37</v>
      </c>
      <c r="F19" s="493">
        <v>29</v>
      </c>
      <c r="G19" s="493">
        <v>42</v>
      </c>
      <c r="H19" s="493">
        <v>33</v>
      </c>
      <c r="I19" s="493">
        <v>27</v>
      </c>
      <c r="J19" s="493">
        <v>26</v>
      </c>
      <c r="K19" s="493">
        <v>23</v>
      </c>
      <c r="L19" s="494">
        <v>21</v>
      </c>
      <c r="M19" s="495">
        <v>17</v>
      </c>
      <c r="N19" s="496">
        <v>19</v>
      </c>
      <c r="O19" s="493">
        <v>15</v>
      </c>
      <c r="P19" s="493">
        <v>14</v>
      </c>
      <c r="Q19" s="493">
        <v>17</v>
      </c>
      <c r="R19" s="493">
        <v>17</v>
      </c>
      <c r="S19" s="494">
        <v>18</v>
      </c>
      <c r="T19" s="497">
        <v>7</v>
      </c>
      <c r="U19" s="493">
        <v>16</v>
      </c>
      <c r="V19" s="498">
        <v>6</v>
      </c>
      <c r="W19" s="496">
        <v>9</v>
      </c>
      <c r="X19" s="493">
        <v>12</v>
      </c>
      <c r="Y19" s="493">
        <v>13</v>
      </c>
      <c r="Z19" s="493">
        <v>11</v>
      </c>
      <c r="AA19" s="493">
        <v>3</v>
      </c>
      <c r="AB19" s="493">
        <v>5</v>
      </c>
      <c r="AC19" s="493">
        <v>8</v>
      </c>
      <c r="AD19" s="493">
        <v>4</v>
      </c>
      <c r="AE19" s="493">
        <v>2</v>
      </c>
      <c r="AF19" s="494">
        <v>6</v>
      </c>
      <c r="AG19" s="495">
        <v>8</v>
      </c>
      <c r="AH19" s="496">
        <v>8</v>
      </c>
      <c r="AI19" s="493">
        <v>1</v>
      </c>
      <c r="AJ19" s="493">
        <v>4</v>
      </c>
      <c r="AK19" s="493">
        <v>7</v>
      </c>
      <c r="AL19" s="493">
        <v>10</v>
      </c>
      <c r="AM19" s="494">
        <v>8</v>
      </c>
      <c r="AN19" s="497">
        <v>2</v>
      </c>
      <c r="AO19" s="493">
        <v>5</v>
      </c>
      <c r="AP19" s="498">
        <v>6</v>
      </c>
      <c r="AQ19" s="496">
        <v>109</v>
      </c>
      <c r="AR19" s="493">
        <v>79</v>
      </c>
      <c r="AS19" s="493">
        <v>80</v>
      </c>
      <c r="AT19" s="493">
        <v>84</v>
      </c>
      <c r="AU19" s="493">
        <v>72</v>
      </c>
      <c r="AV19" s="493">
        <v>56</v>
      </c>
      <c r="AW19" s="493">
        <v>52</v>
      </c>
      <c r="AX19" s="493">
        <v>43</v>
      </c>
      <c r="AY19" s="493">
        <v>35</v>
      </c>
      <c r="AZ19" s="494">
        <v>32</v>
      </c>
      <c r="BA19" s="495">
        <v>33</v>
      </c>
      <c r="BB19" s="496">
        <v>46</v>
      </c>
      <c r="BC19" s="493">
        <v>43</v>
      </c>
      <c r="BD19" s="493">
        <v>42</v>
      </c>
      <c r="BE19" s="493">
        <v>54</v>
      </c>
      <c r="BF19" s="493">
        <v>43</v>
      </c>
      <c r="BG19" s="494">
        <v>33</v>
      </c>
      <c r="BH19" s="497">
        <v>54</v>
      </c>
      <c r="BI19" s="493">
        <v>50</v>
      </c>
      <c r="BJ19" s="498">
        <v>44</v>
      </c>
      <c r="BK19" s="496">
        <v>148</v>
      </c>
      <c r="BL19" s="493">
        <v>126</v>
      </c>
      <c r="BM19" s="493">
        <v>130</v>
      </c>
      <c r="BN19" s="493">
        <v>124</v>
      </c>
      <c r="BO19" s="493">
        <v>117</v>
      </c>
      <c r="BP19" s="493">
        <v>94</v>
      </c>
      <c r="BQ19" s="493">
        <v>87</v>
      </c>
      <c r="BR19" s="493">
        <v>73</v>
      </c>
      <c r="BS19" s="493">
        <v>60</v>
      </c>
      <c r="BT19" s="494">
        <v>59</v>
      </c>
      <c r="BU19" s="495">
        <v>58</v>
      </c>
      <c r="BV19" s="496">
        <v>73</v>
      </c>
      <c r="BW19" s="493">
        <v>59</v>
      </c>
      <c r="BX19" s="493">
        <v>60</v>
      </c>
      <c r="BY19" s="493">
        <v>78</v>
      </c>
      <c r="BZ19" s="493">
        <v>70</v>
      </c>
      <c r="CA19" s="494">
        <v>59</v>
      </c>
      <c r="CB19" s="497">
        <v>63</v>
      </c>
      <c r="CC19" s="493">
        <v>71</v>
      </c>
      <c r="CD19" s="498">
        <v>56</v>
      </c>
    </row>
    <row r="20" spans="1:82" ht="13.5" x14ac:dyDescent="0.25">
      <c r="A20" s="492" t="s">
        <v>177</v>
      </c>
      <c r="B20" s="473" t="s">
        <v>144</v>
      </c>
      <c r="C20" s="499">
        <v>370</v>
      </c>
      <c r="D20" s="499">
        <v>267</v>
      </c>
      <c r="E20" s="499">
        <v>301</v>
      </c>
      <c r="F20" s="499">
        <v>251</v>
      </c>
      <c r="G20" s="499">
        <v>237</v>
      </c>
      <c r="H20" s="499">
        <v>258</v>
      </c>
      <c r="I20" s="499">
        <v>248</v>
      </c>
      <c r="J20" s="499">
        <v>209</v>
      </c>
      <c r="K20" s="499">
        <v>161</v>
      </c>
      <c r="L20" s="500">
        <v>165</v>
      </c>
      <c r="M20" s="501">
        <v>179</v>
      </c>
      <c r="N20" s="502">
        <v>158</v>
      </c>
      <c r="O20" s="499">
        <v>119</v>
      </c>
      <c r="P20" s="499">
        <v>152</v>
      </c>
      <c r="Q20" s="499">
        <v>126</v>
      </c>
      <c r="R20" s="499">
        <v>159</v>
      </c>
      <c r="S20" s="500">
        <v>128</v>
      </c>
      <c r="T20" s="503">
        <v>140</v>
      </c>
      <c r="U20" s="499">
        <v>143</v>
      </c>
      <c r="V20" s="504">
        <v>111</v>
      </c>
      <c r="W20" s="502">
        <v>51</v>
      </c>
      <c r="X20" s="499">
        <v>79</v>
      </c>
      <c r="Y20" s="499">
        <v>71</v>
      </c>
      <c r="Z20" s="499">
        <v>41</v>
      </c>
      <c r="AA20" s="499">
        <v>40</v>
      </c>
      <c r="AB20" s="499">
        <v>42</v>
      </c>
      <c r="AC20" s="499">
        <v>37</v>
      </c>
      <c r="AD20" s="499">
        <v>47</v>
      </c>
      <c r="AE20" s="499">
        <v>21</v>
      </c>
      <c r="AF20" s="500">
        <v>44</v>
      </c>
      <c r="AG20" s="501">
        <v>22</v>
      </c>
      <c r="AH20" s="502">
        <v>30</v>
      </c>
      <c r="AI20" s="499">
        <v>12</v>
      </c>
      <c r="AJ20" s="499">
        <v>24</v>
      </c>
      <c r="AK20" s="499">
        <v>18</v>
      </c>
      <c r="AL20" s="499">
        <v>29</v>
      </c>
      <c r="AM20" s="500">
        <v>35</v>
      </c>
      <c r="AN20" s="503">
        <v>29</v>
      </c>
      <c r="AO20" s="499">
        <v>27</v>
      </c>
      <c r="AP20" s="504">
        <v>13</v>
      </c>
      <c r="AQ20" s="502">
        <v>272</v>
      </c>
      <c r="AR20" s="499">
        <v>304</v>
      </c>
      <c r="AS20" s="499">
        <v>339</v>
      </c>
      <c r="AT20" s="499">
        <v>262</v>
      </c>
      <c r="AU20" s="499">
        <v>278</v>
      </c>
      <c r="AV20" s="499">
        <v>253</v>
      </c>
      <c r="AW20" s="499">
        <v>253</v>
      </c>
      <c r="AX20" s="499">
        <v>202</v>
      </c>
      <c r="AY20" s="499">
        <v>157</v>
      </c>
      <c r="AZ20" s="500">
        <v>187</v>
      </c>
      <c r="BA20" s="501">
        <v>168</v>
      </c>
      <c r="BB20" s="502">
        <v>188</v>
      </c>
      <c r="BC20" s="499">
        <v>168</v>
      </c>
      <c r="BD20" s="499">
        <v>149</v>
      </c>
      <c r="BE20" s="499">
        <v>171</v>
      </c>
      <c r="BF20" s="499">
        <v>156</v>
      </c>
      <c r="BG20" s="500">
        <v>138</v>
      </c>
      <c r="BH20" s="503">
        <v>142</v>
      </c>
      <c r="BI20" s="499">
        <v>166</v>
      </c>
      <c r="BJ20" s="504">
        <v>105</v>
      </c>
      <c r="BK20" s="502">
        <v>693</v>
      </c>
      <c r="BL20" s="499">
        <v>650</v>
      </c>
      <c r="BM20" s="499">
        <v>711</v>
      </c>
      <c r="BN20" s="499">
        <v>554</v>
      </c>
      <c r="BO20" s="499">
        <v>555</v>
      </c>
      <c r="BP20" s="499">
        <v>553</v>
      </c>
      <c r="BQ20" s="499">
        <v>538</v>
      </c>
      <c r="BR20" s="499">
        <v>458</v>
      </c>
      <c r="BS20" s="499">
        <v>339</v>
      </c>
      <c r="BT20" s="500">
        <v>396</v>
      </c>
      <c r="BU20" s="501">
        <v>369</v>
      </c>
      <c r="BV20" s="502">
        <v>376</v>
      </c>
      <c r="BW20" s="499">
        <v>299</v>
      </c>
      <c r="BX20" s="499">
        <v>325</v>
      </c>
      <c r="BY20" s="499">
        <v>315</v>
      </c>
      <c r="BZ20" s="499">
        <v>344</v>
      </c>
      <c r="CA20" s="500">
        <v>301</v>
      </c>
      <c r="CB20" s="503">
        <v>311</v>
      </c>
      <c r="CC20" s="499">
        <v>336</v>
      </c>
      <c r="CD20" s="504">
        <v>229</v>
      </c>
    </row>
    <row r="21" spans="1:82" ht="13.5" x14ac:dyDescent="0.25">
      <c r="A21" s="492" t="s">
        <v>178</v>
      </c>
      <c r="B21" s="473" t="s">
        <v>144</v>
      </c>
      <c r="C21" s="493">
        <v>115</v>
      </c>
      <c r="D21" s="493">
        <v>97</v>
      </c>
      <c r="E21" s="493">
        <v>90</v>
      </c>
      <c r="F21" s="493">
        <v>67</v>
      </c>
      <c r="G21" s="493">
        <v>79</v>
      </c>
      <c r="H21" s="493">
        <v>55</v>
      </c>
      <c r="I21" s="493">
        <v>58</v>
      </c>
      <c r="J21" s="493">
        <v>45</v>
      </c>
      <c r="K21" s="493">
        <v>52</v>
      </c>
      <c r="L21" s="494">
        <v>41</v>
      </c>
      <c r="M21" s="495">
        <v>40</v>
      </c>
      <c r="N21" s="496">
        <v>37</v>
      </c>
      <c r="O21" s="493">
        <v>41</v>
      </c>
      <c r="P21" s="493">
        <v>45</v>
      </c>
      <c r="Q21" s="493">
        <v>34</v>
      </c>
      <c r="R21" s="493">
        <v>24</v>
      </c>
      <c r="S21" s="494">
        <v>27</v>
      </c>
      <c r="T21" s="497">
        <v>31</v>
      </c>
      <c r="U21" s="493">
        <v>26</v>
      </c>
      <c r="V21" s="498">
        <v>23</v>
      </c>
      <c r="W21" s="496">
        <v>22</v>
      </c>
      <c r="X21" s="493">
        <v>16</v>
      </c>
      <c r="Y21" s="493">
        <v>9</v>
      </c>
      <c r="Z21" s="493">
        <v>14</v>
      </c>
      <c r="AA21" s="493">
        <v>15</v>
      </c>
      <c r="AB21" s="493">
        <v>20</v>
      </c>
      <c r="AC21" s="493">
        <v>14</v>
      </c>
      <c r="AD21" s="493">
        <v>15</v>
      </c>
      <c r="AE21" s="493">
        <v>6</v>
      </c>
      <c r="AF21" s="494">
        <v>14</v>
      </c>
      <c r="AG21" s="495">
        <v>10</v>
      </c>
      <c r="AH21" s="496">
        <v>11</v>
      </c>
      <c r="AI21" s="493">
        <v>4</v>
      </c>
      <c r="AJ21" s="493">
        <v>4</v>
      </c>
      <c r="AK21" s="493">
        <v>4</v>
      </c>
      <c r="AL21" s="493">
        <v>5</v>
      </c>
      <c r="AM21" s="494">
        <v>7</v>
      </c>
      <c r="AN21" s="497">
        <v>11</v>
      </c>
      <c r="AO21" s="493">
        <v>12</v>
      </c>
      <c r="AP21" s="498">
        <v>5</v>
      </c>
      <c r="AQ21" s="496">
        <v>70</v>
      </c>
      <c r="AR21" s="493">
        <v>90</v>
      </c>
      <c r="AS21" s="493">
        <v>87</v>
      </c>
      <c r="AT21" s="493">
        <v>72</v>
      </c>
      <c r="AU21" s="493">
        <v>73</v>
      </c>
      <c r="AV21" s="493">
        <v>67</v>
      </c>
      <c r="AW21" s="493">
        <v>52</v>
      </c>
      <c r="AX21" s="493">
        <v>50</v>
      </c>
      <c r="AY21" s="493">
        <v>59</v>
      </c>
      <c r="AZ21" s="494">
        <v>48</v>
      </c>
      <c r="BA21" s="495">
        <v>34</v>
      </c>
      <c r="BB21" s="496">
        <v>37</v>
      </c>
      <c r="BC21" s="493">
        <v>38</v>
      </c>
      <c r="BD21" s="493">
        <v>51</v>
      </c>
      <c r="BE21" s="493">
        <v>32</v>
      </c>
      <c r="BF21" s="493">
        <v>38</v>
      </c>
      <c r="BG21" s="494">
        <v>35</v>
      </c>
      <c r="BH21" s="497">
        <v>35</v>
      </c>
      <c r="BI21" s="493">
        <v>34</v>
      </c>
      <c r="BJ21" s="498">
        <v>19</v>
      </c>
      <c r="BK21" s="496">
        <v>207</v>
      </c>
      <c r="BL21" s="493">
        <v>203</v>
      </c>
      <c r="BM21" s="493">
        <v>186</v>
      </c>
      <c r="BN21" s="493">
        <v>153</v>
      </c>
      <c r="BO21" s="493">
        <v>167</v>
      </c>
      <c r="BP21" s="493">
        <v>142</v>
      </c>
      <c r="BQ21" s="493">
        <v>124</v>
      </c>
      <c r="BR21" s="493">
        <v>110</v>
      </c>
      <c r="BS21" s="493">
        <v>117</v>
      </c>
      <c r="BT21" s="494">
        <v>103</v>
      </c>
      <c r="BU21" s="495">
        <v>84</v>
      </c>
      <c r="BV21" s="496">
        <v>85</v>
      </c>
      <c r="BW21" s="493">
        <v>83</v>
      </c>
      <c r="BX21" s="493">
        <v>100</v>
      </c>
      <c r="BY21" s="493">
        <v>70</v>
      </c>
      <c r="BZ21" s="493">
        <v>67</v>
      </c>
      <c r="CA21" s="494">
        <v>69</v>
      </c>
      <c r="CB21" s="497">
        <v>77</v>
      </c>
      <c r="CC21" s="493">
        <v>72</v>
      </c>
      <c r="CD21" s="498">
        <v>47</v>
      </c>
    </row>
    <row r="22" spans="1:82" ht="13.5" x14ac:dyDescent="0.25">
      <c r="A22" s="492" t="s">
        <v>179</v>
      </c>
      <c r="B22" s="473" t="s">
        <v>144</v>
      </c>
      <c r="C22" s="499">
        <v>386</v>
      </c>
      <c r="D22" s="499">
        <v>343</v>
      </c>
      <c r="E22" s="499">
        <v>332</v>
      </c>
      <c r="F22" s="499">
        <v>282</v>
      </c>
      <c r="G22" s="499">
        <v>278</v>
      </c>
      <c r="H22" s="499">
        <v>237</v>
      </c>
      <c r="I22" s="499">
        <v>229</v>
      </c>
      <c r="J22" s="499">
        <v>222</v>
      </c>
      <c r="K22" s="499">
        <v>172</v>
      </c>
      <c r="L22" s="500">
        <v>180</v>
      </c>
      <c r="M22" s="501">
        <v>168</v>
      </c>
      <c r="N22" s="502">
        <v>169</v>
      </c>
      <c r="O22" s="499">
        <v>135</v>
      </c>
      <c r="P22" s="499">
        <v>150</v>
      </c>
      <c r="Q22" s="499">
        <v>144</v>
      </c>
      <c r="R22" s="499">
        <v>135</v>
      </c>
      <c r="S22" s="500">
        <v>177</v>
      </c>
      <c r="T22" s="503">
        <v>145</v>
      </c>
      <c r="U22" s="499">
        <v>143</v>
      </c>
      <c r="V22" s="504">
        <v>105</v>
      </c>
      <c r="W22" s="502">
        <v>93</v>
      </c>
      <c r="X22" s="499">
        <v>120</v>
      </c>
      <c r="Y22" s="499">
        <v>94</v>
      </c>
      <c r="Z22" s="499">
        <v>82</v>
      </c>
      <c r="AA22" s="499">
        <v>88</v>
      </c>
      <c r="AB22" s="499">
        <v>64</v>
      </c>
      <c r="AC22" s="499">
        <v>82</v>
      </c>
      <c r="AD22" s="499">
        <v>52</v>
      </c>
      <c r="AE22" s="499">
        <v>45</v>
      </c>
      <c r="AF22" s="500">
        <v>37</v>
      </c>
      <c r="AG22" s="501">
        <v>29</v>
      </c>
      <c r="AH22" s="502">
        <v>46</v>
      </c>
      <c r="AI22" s="499">
        <v>45</v>
      </c>
      <c r="AJ22" s="499">
        <v>30</v>
      </c>
      <c r="AK22" s="499">
        <v>41</v>
      </c>
      <c r="AL22" s="499">
        <v>37</v>
      </c>
      <c r="AM22" s="500">
        <v>35</v>
      </c>
      <c r="AN22" s="503">
        <v>39</v>
      </c>
      <c r="AO22" s="499">
        <v>47</v>
      </c>
      <c r="AP22" s="504">
        <v>20</v>
      </c>
      <c r="AQ22" s="502">
        <v>334</v>
      </c>
      <c r="AR22" s="499">
        <v>326</v>
      </c>
      <c r="AS22" s="499">
        <v>330</v>
      </c>
      <c r="AT22" s="499">
        <v>317</v>
      </c>
      <c r="AU22" s="499">
        <v>269</v>
      </c>
      <c r="AV22" s="499">
        <v>238</v>
      </c>
      <c r="AW22" s="499">
        <v>220</v>
      </c>
      <c r="AX22" s="499">
        <v>249</v>
      </c>
      <c r="AY22" s="499">
        <v>205</v>
      </c>
      <c r="AZ22" s="500">
        <v>184</v>
      </c>
      <c r="BA22" s="501">
        <v>203</v>
      </c>
      <c r="BB22" s="502">
        <v>165</v>
      </c>
      <c r="BC22" s="499">
        <v>164</v>
      </c>
      <c r="BD22" s="499">
        <v>147</v>
      </c>
      <c r="BE22" s="499">
        <v>141</v>
      </c>
      <c r="BF22" s="499">
        <v>135</v>
      </c>
      <c r="BG22" s="500">
        <v>166</v>
      </c>
      <c r="BH22" s="503">
        <v>132</v>
      </c>
      <c r="BI22" s="499">
        <v>162</v>
      </c>
      <c r="BJ22" s="504">
        <v>98</v>
      </c>
      <c r="BK22" s="502">
        <v>813</v>
      </c>
      <c r="BL22" s="499">
        <v>789</v>
      </c>
      <c r="BM22" s="499">
        <v>756</v>
      </c>
      <c r="BN22" s="499">
        <v>681</v>
      </c>
      <c r="BO22" s="499">
        <v>635</v>
      </c>
      <c r="BP22" s="499">
        <v>539</v>
      </c>
      <c r="BQ22" s="499">
        <v>531</v>
      </c>
      <c r="BR22" s="499">
        <v>523</v>
      </c>
      <c r="BS22" s="499">
        <v>422</v>
      </c>
      <c r="BT22" s="500">
        <v>401</v>
      </c>
      <c r="BU22" s="501">
        <v>400</v>
      </c>
      <c r="BV22" s="502">
        <v>380</v>
      </c>
      <c r="BW22" s="499">
        <v>344</v>
      </c>
      <c r="BX22" s="499">
        <v>327</v>
      </c>
      <c r="BY22" s="499">
        <v>326</v>
      </c>
      <c r="BZ22" s="499">
        <v>307</v>
      </c>
      <c r="CA22" s="500">
        <v>378</v>
      </c>
      <c r="CB22" s="503">
        <v>316</v>
      </c>
      <c r="CC22" s="499">
        <v>352</v>
      </c>
      <c r="CD22" s="504">
        <v>223</v>
      </c>
    </row>
    <row r="23" spans="1:82" ht="13.5" x14ac:dyDescent="0.25">
      <c r="A23" s="492" t="s">
        <v>180</v>
      </c>
      <c r="B23" s="473" t="s">
        <v>144</v>
      </c>
      <c r="C23" s="493">
        <v>271</v>
      </c>
      <c r="D23" s="493">
        <v>238</v>
      </c>
      <c r="E23" s="493">
        <v>215</v>
      </c>
      <c r="F23" s="493">
        <v>203</v>
      </c>
      <c r="G23" s="493">
        <v>184</v>
      </c>
      <c r="H23" s="493">
        <v>177</v>
      </c>
      <c r="I23" s="493">
        <v>169</v>
      </c>
      <c r="J23" s="493">
        <v>156</v>
      </c>
      <c r="K23" s="493">
        <v>147</v>
      </c>
      <c r="L23" s="494">
        <v>155</v>
      </c>
      <c r="M23" s="495">
        <v>133</v>
      </c>
      <c r="N23" s="496">
        <v>140</v>
      </c>
      <c r="O23" s="493">
        <v>127</v>
      </c>
      <c r="P23" s="493">
        <v>121</v>
      </c>
      <c r="Q23" s="493">
        <v>133</v>
      </c>
      <c r="R23" s="493">
        <v>130</v>
      </c>
      <c r="S23" s="494">
        <v>128</v>
      </c>
      <c r="T23" s="497">
        <v>116</v>
      </c>
      <c r="U23" s="493">
        <v>110</v>
      </c>
      <c r="V23" s="498">
        <v>77</v>
      </c>
      <c r="W23" s="496">
        <v>51</v>
      </c>
      <c r="X23" s="493">
        <v>47</v>
      </c>
      <c r="Y23" s="493">
        <v>45</v>
      </c>
      <c r="Z23" s="493">
        <v>39</v>
      </c>
      <c r="AA23" s="493">
        <v>35</v>
      </c>
      <c r="AB23" s="493">
        <v>42</v>
      </c>
      <c r="AC23" s="493">
        <v>37</v>
      </c>
      <c r="AD23" s="493">
        <v>29</v>
      </c>
      <c r="AE23" s="493">
        <v>24</v>
      </c>
      <c r="AF23" s="494">
        <v>22</v>
      </c>
      <c r="AG23" s="495">
        <v>15</v>
      </c>
      <c r="AH23" s="496">
        <v>18</v>
      </c>
      <c r="AI23" s="493">
        <v>19</v>
      </c>
      <c r="AJ23" s="493">
        <v>23</v>
      </c>
      <c r="AK23" s="493">
        <v>26</v>
      </c>
      <c r="AL23" s="493">
        <v>7</v>
      </c>
      <c r="AM23" s="494">
        <v>17</v>
      </c>
      <c r="AN23" s="497">
        <v>16</v>
      </c>
      <c r="AO23" s="493">
        <v>18</v>
      </c>
      <c r="AP23" s="498">
        <v>19</v>
      </c>
      <c r="AQ23" s="496">
        <v>179</v>
      </c>
      <c r="AR23" s="493">
        <v>202</v>
      </c>
      <c r="AS23" s="493">
        <v>174</v>
      </c>
      <c r="AT23" s="493">
        <v>156</v>
      </c>
      <c r="AU23" s="493">
        <v>143</v>
      </c>
      <c r="AV23" s="493">
        <v>134</v>
      </c>
      <c r="AW23" s="493">
        <v>116</v>
      </c>
      <c r="AX23" s="493">
        <v>111</v>
      </c>
      <c r="AY23" s="493">
        <v>108</v>
      </c>
      <c r="AZ23" s="494">
        <v>129</v>
      </c>
      <c r="BA23" s="495">
        <v>117</v>
      </c>
      <c r="BB23" s="496">
        <v>95</v>
      </c>
      <c r="BC23" s="493">
        <v>78</v>
      </c>
      <c r="BD23" s="493">
        <v>106</v>
      </c>
      <c r="BE23" s="493">
        <v>88</v>
      </c>
      <c r="BF23" s="493">
        <v>112</v>
      </c>
      <c r="BG23" s="494">
        <v>124</v>
      </c>
      <c r="BH23" s="497">
        <v>107</v>
      </c>
      <c r="BI23" s="493">
        <v>81</v>
      </c>
      <c r="BJ23" s="498">
        <v>56</v>
      </c>
      <c r="BK23" s="496">
        <v>501</v>
      </c>
      <c r="BL23" s="493">
        <v>487</v>
      </c>
      <c r="BM23" s="493">
        <v>434</v>
      </c>
      <c r="BN23" s="493">
        <v>398</v>
      </c>
      <c r="BO23" s="493">
        <v>362</v>
      </c>
      <c r="BP23" s="493">
        <v>353</v>
      </c>
      <c r="BQ23" s="493">
        <v>322</v>
      </c>
      <c r="BR23" s="493">
        <v>296</v>
      </c>
      <c r="BS23" s="493">
        <v>279</v>
      </c>
      <c r="BT23" s="494">
        <v>306</v>
      </c>
      <c r="BU23" s="495">
        <v>265</v>
      </c>
      <c r="BV23" s="496">
        <v>253</v>
      </c>
      <c r="BW23" s="493">
        <v>224</v>
      </c>
      <c r="BX23" s="493">
        <v>250</v>
      </c>
      <c r="BY23" s="493">
        <v>247</v>
      </c>
      <c r="BZ23" s="493">
        <v>249</v>
      </c>
      <c r="CA23" s="494">
        <v>269</v>
      </c>
      <c r="CB23" s="497">
        <v>239</v>
      </c>
      <c r="CC23" s="493">
        <v>209</v>
      </c>
      <c r="CD23" s="498">
        <v>152</v>
      </c>
    </row>
    <row r="24" spans="1:82" ht="13.5" x14ac:dyDescent="0.25">
      <c r="A24" s="492" t="s">
        <v>181</v>
      </c>
      <c r="B24" s="473" t="s">
        <v>144</v>
      </c>
      <c r="C24" s="499">
        <v>50</v>
      </c>
      <c r="D24" s="499">
        <v>47</v>
      </c>
      <c r="E24" s="499">
        <v>50</v>
      </c>
      <c r="F24" s="499">
        <v>47</v>
      </c>
      <c r="G24" s="499">
        <v>35</v>
      </c>
      <c r="H24" s="499">
        <v>40</v>
      </c>
      <c r="I24" s="499">
        <v>32</v>
      </c>
      <c r="J24" s="499">
        <v>32</v>
      </c>
      <c r="K24" s="499">
        <v>28</v>
      </c>
      <c r="L24" s="500">
        <v>34</v>
      </c>
      <c r="M24" s="501">
        <v>26</v>
      </c>
      <c r="N24" s="502">
        <v>16</v>
      </c>
      <c r="O24" s="499">
        <v>24</v>
      </c>
      <c r="P24" s="499">
        <v>20</v>
      </c>
      <c r="Q24" s="499">
        <v>24</v>
      </c>
      <c r="R24" s="499">
        <v>14</v>
      </c>
      <c r="S24" s="500">
        <v>13</v>
      </c>
      <c r="T24" s="503">
        <v>15</v>
      </c>
      <c r="U24" s="499">
        <v>19</v>
      </c>
      <c r="V24" s="504">
        <v>27</v>
      </c>
      <c r="W24" s="502">
        <v>5</v>
      </c>
      <c r="X24" s="499">
        <v>6</v>
      </c>
      <c r="Y24" s="499">
        <v>6</v>
      </c>
      <c r="Z24" s="499">
        <v>5</v>
      </c>
      <c r="AA24" s="499">
        <v>5</v>
      </c>
      <c r="AB24" s="499">
        <v>1</v>
      </c>
      <c r="AC24" s="499">
        <v>2</v>
      </c>
      <c r="AD24" s="499">
        <v>5</v>
      </c>
      <c r="AE24" s="499">
        <v>5</v>
      </c>
      <c r="AF24" s="500">
        <v>6</v>
      </c>
      <c r="AG24" s="501">
        <v>3</v>
      </c>
      <c r="AH24" s="502" t="s">
        <v>173</v>
      </c>
      <c r="AI24" s="499">
        <v>3</v>
      </c>
      <c r="AJ24" s="499">
        <v>1</v>
      </c>
      <c r="AK24" s="499">
        <v>4</v>
      </c>
      <c r="AL24" s="499">
        <v>3</v>
      </c>
      <c r="AM24" s="500">
        <v>3</v>
      </c>
      <c r="AN24" s="503">
        <v>4</v>
      </c>
      <c r="AO24" s="499">
        <v>2</v>
      </c>
      <c r="AP24" s="504">
        <v>4</v>
      </c>
      <c r="AQ24" s="502">
        <v>62</v>
      </c>
      <c r="AR24" s="499">
        <v>59</v>
      </c>
      <c r="AS24" s="499">
        <v>71</v>
      </c>
      <c r="AT24" s="499">
        <v>52</v>
      </c>
      <c r="AU24" s="499">
        <v>56</v>
      </c>
      <c r="AV24" s="499">
        <v>59</v>
      </c>
      <c r="AW24" s="499">
        <v>58</v>
      </c>
      <c r="AX24" s="499">
        <v>45</v>
      </c>
      <c r="AY24" s="499">
        <v>42</v>
      </c>
      <c r="AZ24" s="500">
        <v>39</v>
      </c>
      <c r="BA24" s="501">
        <v>32</v>
      </c>
      <c r="BB24" s="502">
        <v>34</v>
      </c>
      <c r="BC24" s="499">
        <v>34</v>
      </c>
      <c r="BD24" s="499">
        <v>26</v>
      </c>
      <c r="BE24" s="499">
        <v>36</v>
      </c>
      <c r="BF24" s="499">
        <v>18</v>
      </c>
      <c r="BG24" s="500">
        <v>32</v>
      </c>
      <c r="BH24" s="503">
        <v>29</v>
      </c>
      <c r="BI24" s="499">
        <v>30</v>
      </c>
      <c r="BJ24" s="504">
        <v>14</v>
      </c>
      <c r="BK24" s="502">
        <v>117</v>
      </c>
      <c r="BL24" s="499">
        <v>112</v>
      </c>
      <c r="BM24" s="499">
        <v>127</v>
      </c>
      <c r="BN24" s="499">
        <v>104</v>
      </c>
      <c r="BO24" s="499">
        <v>96</v>
      </c>
      <c r="BP24" s="499">
        <v>100</v>
      </c>
      <c r="BQ24" s="499">
        <v>92</v>
      </c>
      <c r="BR24" s="499">
        <v>82</v>
      </c>
      <c r="BS24" s="499">
        <v>75</v>
      </c>
      <c r="BT24" s="500">
        <v>79</v>
      </c>
      <c r="BU24" s="501">
        <v>61</v>
      </c>
      <c r="BV24" s="502">
        <v>50</v>
      </c>
      <c r="BW24" s="499">
        <v>61</v>
      </c>
      <c r="BX24" s="499">
        <v>47</v>
      </c>
      <c r="BY24" s="499">
        <v>64</v>
      </c>
      <c r="BZ24" s="499">
        <v>35</v>
      </c>
      <c r="CA24" s="500">
        <v>48</v>
      </c>
      <c r="CB24" s="503">
        <v>48</v>
      </c>
      <c r="CC24" s="499">
        <v>51</v>
      </c>
      <c r="CD24" s="504">
        <v>45</v>
      </c>
    </row>
    <row r="25" spans="1:82" ht="13.5" x14ac:dyDescent="0.25">
      <c r="A25" s="492" t="s">
        <v>182</v>
      </c>
      <c r="B25" s="473" t="s">
        <v>144</v>
      </c>
      <c r="C25" s="493">
        <v>96</v>
      </c>
      <c r="D25" s="493">
        <v>95</v>
      </c>
      <c r="E25" s="493">
        <v>63</v>
      </c>
      <c r="F25" s="493">
        <v>70</v>
      </c>
      <c r="G25" s="493">
        <v>63</v>
      </c>
      <c r="H25" s="493">
        <v>81</v>
      </c>
      <c r="I25" s="493">
        <v>60</v>
      </c>
      <c r="J25" s="493">
        <v>57</v>
      </c>
      <c r="K25" s="493">
        <v>49</v>
      </c>
      <c r="L25" s="494">
        <v>47</v>
      </c>
      <c r="M25" s="495">
        <v>51</v>
      </c>
      <c r="N25" s="496">
        <v>40</v>
      </c>
      <c r="O25" s="493">
        <v>38</v>
      </c>
      <c r="P25" s="493">
        <v>40</v>
      </c>
      <c r="Q25" s="493">
        <v>49</v>
      </c>
      <c r="R25" s="493">
        <v>47</v>
      </c>
      <c r="S25" s="494">
        <v>44</v>
      </c>
      <c r="T25" s="497">
        <v>44</v>
      </c>
      <c r="U25" s="493">
        <v>49</v>
      </c>
      <c r="V25" s="498">
        <v>31</v>
      </c>
      <c r="W25" s="496">
        <v>27</v>
      </c>
      <c r="X25" s="493">
        <v>26</v>
      </c>
      <c r="Y25" s="493">
        <v>26</v>
      </c>
      <c r="Z25" s="493">
        <v>19</v>
      </c>
      <c r="AA25" s="493">
        <v>14</v>
      </c>
      <c r="AB25" s="493">
        <v>13</v>
      </c>
      <c r="AC25" s="493">
        <v>7</v>
      </c>
      <c r="AD25" s="493">
        <v>11</v>
      </c>
      <c r="AE25" s="493">
        <v>7</v>
      </c>
      <c r="AF25" s="494">
        <v>9</v>
      </c>
      <c r="AG25" s="495">
        <v>6</v>
      </c>
      <c r="AH25" s="496">
        <v>4</v>
      </c>
      <c r="AI25" s="493">
        <v>6</v>
      </c>
      <c r="AJ25" s="493">
        <v>10</v>
      </c>
      <c r="AK25" s="493">
        <v>5</v>
      </c>
      <c r="AL25" s="493">
        <v>6</v>
      </c>
      <c r="AM25" s="494">
        <v>3</v>
      </c>
      <c r="AN25" s="497">
        <v>6</v>
      </c>
      <c r="AO25" s="493">
        <v>8</v>
      </c>
      <c r="AP25" s="498">
        <v>4</v>
      </c>
      <c r="AQ25" s="496">
        <v>105</v>
      </c>
      <c r="AR25" s="493">
        <v>88</v>
      </c>
      <c r="AS25" s="493">
        <v>104</v>
      </c>
      <c r="AT25" s="493">
        <v>96</v>
      </c>
      <c r="AU25" s="493">
        <v>73</v>
      </c>
      <c r="AV25" s="493">
        <v>77</v>
      </c>
      <c r="AW25" s="493">
        <v>80</v>
      </c>
      <c r="AX25" s="493">
        <v>64</v>
      </c>
      <c r="AY25" s="493">
        <v>61</v>
      </c>
      <c r="AZ25" s="494">
        <v>53</v>
      </c>
      <c r="BA25" s="495">
        <v>72</v>
      </c>
      <c r="BB25" s="496">
        <v>55</v>
      </c>
      <c r="BC25" s="493">
        <v>42</v>
      </c>
      <c r="BD25" s="493">
        <v>50</v>
      </c>
      <c r="BE25" s="493">
        <v>39</v>
      </c>
      <c r="BF25" s="493">
        <v>47</v>
      </c>
      <c r="BG25" s="494">
        <v>49</v>
      </c>
      <c r="BH25" s="497">
        <v>37</v>
      </c>
      <c r="BI25" s="493">
        <v>42</v>
      </c>
      <c r="BJ25" s="498">
        <v>34</v>
      </c>
      <c r="BK25" s="496">
        <v>228</v>
      </c>
      <c r="BL25" s="493">
        <v>209</v>
      </c>
      <c r="BM25" s="493">
        <v>193</v>
      </c>
      <c r="BN25" s="493">
        <v>185</v>
      </c>
      <c r="BO25" s="493">
        <v>150</v>
      </c>
      <c r="BP25" s="493">
        <v>171</v>
      </c>
      <c r="BQ25" s="493">
        <v>147</v>
      </c>
      <c r="BR25" s="493">
        <v>132</v>
      </c>
      <c r="BS25" s="493">
        <v>117</v>
      </c>
      <c r="BT25" s="494">
        <v>109</v>
      </c>
      <c r="BU25" s="495">
        <v>129</v>
      </c>
      <c r="BV25" s="496">
        <v>99</v>
      </c>
      <c r="BW25" s="493">
        <v>86</v>
      </c>
      <c r="BX25" s="493">
        <v>100</v>
      </c>
      <c r="BY25" s="493">
        <v>93</v>
      </c>
      <c r="BZ25" s="493">
        <v>100</v>
      </c>
      <c r="CA25" s="494">
        <v>96</v>
      </c>
      <c r="CB25" s="497">
        <v>87</v>
      </c>
      <c r="CC25" s="493">
        <v>99</v>
      </c>
      <c r="CD25" s="498">
        <v>69</v>
      </c>
    </row>
    <row r="26" spans="1:82" ht="13.5" x14ac:dyDescent="0.25">
      <c r="A26" s="492" t="s">
        <v>183</v>
      </c>
      <c r="B26" s="473" t="s">
        <v>144</v>
      </c>
      <c r="C26" s="499">
        <v>407</v>
      </c>
      <c r="D26" s="499">
        <v>436</v>
      </c>
      <c r="E26" s="499">
        <v>236</v>
      </c>
      <c r="F26" s="499">
        <v>291</v>
      </c>
      <c r="G26" s="499">
        <v>323</v>
      </c>
      <c r="H26" s="499">
        <v>296</v>
      </c>
      <c r="I26" s="499">
        <v>250</v>
      </c>
      <c r="J26" s="499">
        <v>225</v>
      </c>
      <c r="K26" s="499">
        <v>245</v>
      </c>
      <c r="L26" s="500">
        <v>216</v>
      </c>
      <c r="M26" s="501">
        <v>229</v>
      </c>
      <c r="N26" s="502">
        <v>176</v>
      </c>
      <c r="O26" s="499">
        <v>175</v>
      </c>
      <c r="P26" s="499">
        <v>186</v>
      </c>
      <c r="Q26" s="499">
        <v>201</v>
      </c>
      <c r="R26" s="499">
        <v>171</v>
      </c>
      <c r="S26" s="500">
        <v>164</v>
      </c>
      <c r="T26" s="503">
        <v>176</v>
      </c>
      <c r="U26" s="499">
        <v>157</v>
      </c>
      <c r="V26" s="504">
        <v>116</v>
      </c>
      <c r="W26" s="502">
        <v>62</v>
      </c>
      <c r="X26" s="499">
        <v>86</v>
      </c>
      <c r="Y26" s="499">
        <v>79</v>
      </c>
      <c r="Z26" s="499">
        <v>88</v>
      </c>
      <c r="AA26" s="499">
        <v>49</v>
      </c>
      <c r="AB26" s="499">
        <v>54</v>
      </c>
      <c r="AC26" s="499">
        <v>61</v>
      </c>
      <c r="AD26" s="499">
        <v>46</v>
      </c>
      <c r="AE26" s="499">
        <v>43</v>
      </c>
      <c r="AF26" s="500">
        <v>52</v>
      </c>
      <c r="AG26" s="501">
        <v>46</v>
      </c>
      <c r="AH26" s="502">
        <v>33</v>
      </c>
      <c r="AI26" s="499">
        <v>36</v>
      </c>
      <c r="AJ26" s="499">
        <v>36</v>
      </c>
      <c r="AK26" s="499">
        <v>36</v>
      </c>
      <c r="AL26" s="499">
        <v>34</v>
      </c>
      <c r="AM26" s="500">
        <v>36</v>
      </c>
      <c r="AN26" s="503">
        <v>40</v>
      </c>
      <c r="AO26" s="499">
        <v>34</v>
      </c>
      <c r="AP26" s="504">
        <v>27</v>
      </c>
      <c r="AQ26" s="502">
        <v>262</v>
      </c>
      <c r="AR26" s="499">
        <v>248</v>
      </c>
      <c r="AS26" s="499">
        <v>267</v>
      </c>
      <c r="AT26" s="499">
        <v>272</v>
      </c>
      <c r="AU26" s="499">
        <v>222</v>
      </c>
      <c r="AV26" s="499">
        <v>225</v>
      </c>
      <c r="AW26" s="499">
        <v>216</v>
      </c>
      <c r="AX26" s="499">
        <v>222</v>
      </c>
      <c r="AY26" s="499">
        <v>206</v>
      </c>
      <c r="AZ26" s="500">
        <v>182</v>
      </c>
      <c r="BA26" s="501">
        <v>150</v>
      </c>
      <c r="BB26" s="502">
        <v>176</v>
      </c>
      <c r="BC26" s="499">
        <v>155</v>
      </c>
      <c r="BD26" s="499">
        <v>149</v>
      </c>
      <c r="BE26" s="499">
        <v>133</v>
      </c>
      <c r="BF26" s="499">
        <v>142</v>
      </c>
      <c r="BG26" s="500">
        <v>156</v>
      </c>
      <c r="BH26" s="503">
        <v>122</v>
      </c>
      <c r="BI26" s="499">
        <v>104</v>
      </c>
      <c r="BJ26" s="504">
        <v>118</v>
      </c>
      <c r="BK26" s="502">
        <v>731</v>
      </c>
      <c r="BL26" s="499">
        <v>770</v>
      </c>
      <c r="BM26" s="499">
        <v>582</v>
      </c>
      <c r="BN26" s="499">
        <v>651</v>
      </c>
      <c r="BO26" s="499">
        <v>594</v>
      </c>
      <c r="BP26" s="499">
        <v>575</v>
      </c>
      <c r="BQ26" s="499">
        <v>527</v>
      </c>
      <c r="BR26" s="499">
        <v>493</v>
      </c>
      <c r="BS26" s="499">
        <v>494</v>
      </c>
      <c r="BT26" s="500">
        <v>450</v>
      </c>
      <c r="BU26" s="501">
        <v>425</v>
      </c>
      <c r="BV26" s="502">
        <v>385</v>
      </c>
      <c r="BW26" s="499">
        <v>366</v>
      </c>
      <c r="BX26" s="499">
        <v>371</v>
      </c>
      <c r="BY26" s="499">
        <v>370</v>
      </c>
      <c r="BZ26" s="499">
        <v>347</v>
      </c>
      <c r="CA26" s="500">
        <v>356</v>
      </c>
      <c r="CB26" s="503">
        <v>338</v>
      </c>
      <c r="CC26" s="499">
        <v>295</v>
      </c>
      <c r="CD26" s="504">
        <v>261</v>
      </c>
    </row>
    <row r="27" spans="1:82" s="513" customFormat="1" ht="13.5" x14ac:dyDescent="0.25">
      <c r="A27" s="505" t="s">
        <v>184</v>
      </c>
      <c r="B27" s="506" t="s">
        <v>144</v>
      </c>
      <c r="C27" s="507">
        <v>68</v>
      </c>
      <c r="D27" s="507">
        <v>78</v>
      </c>
      <c r="E27" s="507">
        <v>52</v>
      </c>
      <c r="F27" s="507">
        <v>47</v>
      </c>
      <c r="G27" s="507">
        <v>47</v>
      </c>
      <c r="H27" s="507">
        <v>60</v>
      </c>
      <c r="I27" s="507">
        <v>45</v>
      </c>
      <c r="J27" s="507">
        <v>40</v>
      </c>
      <c r="K27" s="507">
        <v>39</v>
      </c>
      <c r="L27" s="508">
        <v>36</v>
      </c>
      <c r="M27" s="509">
        <v>34</v>
      </c>
      <c r="N27" s="510">
        <v>43</v>
      </c>
      <c r="O27" s="507">
        <v>37</v>
      </c>
      <c r="P27" s="507">
        <v>28</v>
      </c>
      <c r="Q27" s="507">
        <v>34</v>
      </c>
      <c r="R27" s="507">
        <v>29</v>
      </c>
      <c r="S27" s="508">
        <v>23</v>
      </c>
      <c r="T27" s="511">
        <v>31</v>
      </c>
      <c r="U27" s="507">
        <v>32</v>
      </c>
      <c r="V27" s="512">
        <v>20</v>
      </c>
      <c r="W27" s="510">
        <v>26</v>
      </c>
      <c r="X27" s="507">
        <v>23</v>
      </c>
      <c r="Y27" s="507">
        <v>15</v>
      </c>
      <c r="Z27" s="507">
        <v>25</v>
      </c>
      <c r="AA27" s="507">
        <v>28</v>
      </c>
      <c r="AB27" s="507">
        <v>15</v>
      </c>
      <c r="AC27" s="507">
        <v>15</v>
      </c>
      <c r="AD27" s="507">
        <v>7</v>
      </c>
      <c r="AE27" s="507">
        <v>11</v>
      </c>
      <c r="AF27" s="508">
        <v>9</v>
      </c>
      <c r="AG27" s="509">
        <v>9</v>
      </c>
      <c r="AH27" s="510">
        <v>8</v>
      </c>
      <c r="AI27" s="507">
        <v>4</v>
      </c>
      <c r="AJ27" s="507">
        <v>10</v>
      </c>
      <c r="AK27" s="507">
        <v>10</v>
      </c>
      <c r="AL27" s="507">
        <v>5</v>
      </c>
      <c r="AM27" s="508">
        <v>11</v>
      </c>
      <c r="AN27" s="511">
        <v>6</v>
      </c>
      <c r="AO27" s="507">
        <v>5</v>
      </c>
      <c r="AP27" s="512">
        <v>2</v>
      </c>
      <c r="AQ27" s="510">
        <v>74</v>
      </c>
      <c r="AR27" s="507">
        <v>84</v>
      </c>
      <c r="AS27" s="507">
        <v>87</v>
      </c>
      <c r="AT27" s="507">
        <v>69</v>
      </c>
      <c r="AU27" s="507">
        <v>59</v>
      </c>
      <c r="AV27" s="507">
        <v>90</v>
      </c>
      <c r="AW27" s="507">
        <v>59</v>
      </c>
      <c r="AX27" s="507">
        <v>49</v>
      </c>
      <c r="AY27" s="507">
        <v>43</v>
      </c>
      <c r="AZ27" s="508">
        <v>34</v>
      </c>
      <c r="BA27" s="509">
        <v>40</v>
      </c>
      <c r="BB27" s="510">
        <v>41</v>
      </c>
      <c r="BC27" s="507">
        <v>29</v>
      </c>
      <c r="BD27" s="507">
        <v>39</v>
      </c>
      <c r="BE27" s="507">
        <v>40</v>
      </c>
      <c r="BF27" s="507">
        <v>42</v>
      </c>
      <c r="BG27" s="508">
        <v>35</v>
      </c>
      <c r="BH27" s="511">
        <v>39</v>
      </c>
      <c r="BI27" s="507">
        <v>41</v>
      </c>
      <c r="BJ27" s="512">
        <v>37</v>
      </c>
      <c r="BK27" s="510">
        <v>168</v>
      </c>
      <c r="BL27" s="507">
        <v>185</v>
      </c>
      <c r="BM27" s="507">
        <v>154</v>
      </c>
      <c r="BN27" s="507">
        <v>141</v>
      </c>
      <c r="BO27" s="507">
        <v>134</v>
      </c>
      <c r="BP27" s="507">
        <v>165</v>
      </c>
      <c r="BQ27" s="507">
        <v>119</v>
      </c>
      <c r="BR27" s="507">
        <v>96</v>
      </c>
      <c r="BS27" s="507">
        <v>93</v>
      </c>
      <c r="BT27" s="508">
        <v>79</v>
      </c>
      <c r="BU27" s="509">
        <v>83</v>
      </c>
      <c r="BV27" s="510">
        <v>92</v>
      </c>
      <c r="BW27" s="507">
        <v>70</v>
      </c>
      <c r="BX27" s="507">
        <v>77</v>
      </c>
      <c r="BY27" s="507">
        <v>84</v>
      </c>
      <c r="BZ27" s="507">
        <v>76</v>
      </c>
      <c r="CA27" s="508">
        <v>69</v>
      </c>
      <c r="CB27" s="511">
        <v>76</v>
      </c>
      <c r="CC27" s="507">
        <v>78</v>
      </c>
      <c r="CD27" s="512">
        <v>59</v>
      </c>
    </row>
    <row r="28" spans="1:82" s="521" customFormat="1" ht="13.5" x14ac:dyDescent="0.25">
      <c r="A28" s="514" t="s">
        <v>185</v>
      </c>
      <c r="B28" s="506" t="s">
        <v>144</v>
      </c>
      <c r="C28" s="515">
        <v>19</v>
      </c>
      <c r="D28" s="515">
        <v>11</v>
      </c>
      <c r="E28" s="515">
        <v>7</v>
      </c>
      <c r="F28" s="515">
        <v>3</v>
      </c>
      <c r="G28" s="515">
        <v>3</v>
      </c>
      <c r="H28" s="515">
        <v>11</v>
      </c>
      <c r="I28" s="515">
        <v>4</v>
      </c>
      <c r="J28" s="515">
        <v>12</v>
      </c>
      <c r="K28" s="515">
        <v>9</v>
      </c>
      <c r="L28" s="516">
        <v>6</v>
      </c>
      <c r="M28" s="517">
        <v>7</v>
      </c>
      <c r="N28" s="518">
        <v>9</v>
      </c>
      <c r="O28" s="515">
        <v>7</v>
      </c>
      <c r="P28" s="515">
        <v>5</v>
      </c>
      <c r="Q28" s="515">
        <v>5</v>
      </c>
      <c r="R28" s="515">
        <v>2</v>
      </c>
      <c r="S28" s="516">
        <v>6</v>
      </c>
      <c r="T28" s="519" t="s">
        <v>173</v>
      </c>
      <c r="U28" s="515">
        <v>6</v>
      </c>
      <c r="V28" s="520">
        <v>5</v>
      </c>
      <c r="W28" s="518">
        <v>3</v>
      </c>
      <c r="X28" s="515">
        <v>1</v>
      </c>
      <c r="Y28" s="515" t="s">
        <v>173</v>
      </c>
      <c r="Z28" s="515">
        <v>3</v>
      </c>
      <c r="AA28" s="515">
        <v>12</v>
      </c>
      <c r="AB28" s="515">
        <v>1</v>
      </c>
      <c r="AC28" s="515">
        <v>3</v>
      </c>
      <c r="AD28" s="515">
        <v>2</v>
      </c>
      <c r="AE28" s="515">
        <v>1</v>
      </c>
      <c r="AF28" s="516" t="s">
        <v>173</v>
      </c>
      <c r="AG28" s="517">
        <v>2</v>
      </c>
      <c r="AH28" s="518">
        <v>3</v>
      </c>
      <c r="AI28" s="515" t="s">
        <v>173</v>
      </c>
      <c r="AJ28" s="515">
        <v>2</v>
      </c>
      <c r="AK28" s="515">
        <v>4</v>
      </c>
      <c r="AL28" s="515">
        <v>1</v>
      </c>
      <c r="AM28" s="516">
        <v>4</v>
      </c>
      <c r="AN28" s="519">
        <v>2</v>
      </c>
      <c r="AO28" s="515">
        <v>1</v>
      </c>
      <c r="AP28" s="520" t="s">
        <v>173</v>
      </c>
      <c r="AQ28" s="518">
        <v>22</v>
      </c>
      <c r="AR28" s="515">
        <v>23</v>
      </c>
      <c r="AS28" s="515">
        <v>25</v>
      </c>
      <c r="AT28" s="515">
        <v>19</v>
      </c>
      <c r="AU28" s="515">
        <v>11</v>
      </c>
      <c r="AV28" s="515">
        <v>34</v>
      </c>
      <c r="AW28" s="515">
        <v>15</v>
      </c>
      <c r="AX28" s="515">
        <v>20</v>
      </c>
      <c r="AY28" s="515">
        <v>13</v>
      </c>
      <c r="AZ28" s="516">
        <v>17</v>
      </c>
      <c r="BA28" s="517">
        <v>9</v>
      </c>
      <c r="BB28" s="518">
        <v>18</v>
      </c>
      <c r="BC28" s="515">
        <v>7</v>
      </c>
      <c r="BD28" s="515">
        <v>13</v>
      </c>
      <c r="BE28" s="515">
        <v>16</v>
      </c>
      <c r="BF28" s="515">
        <v>12</v>
      </c>
      <c r="BG28" s="516">
        <v>12</v>
      </c>
      <c r="BH28" s="519">
        <v>9</v>
      </c>
      <c r="BI28" s="515">
        <v>16</v>
      </c>
      <c r="BJ28" s="520">
        <v>12</v>
      </c>
      <c r="BK28" s="518">
        <v>44</v>
      </c>
      <c r="BL28" s="515">
        <v>35</v>
      </c>
      <c r="BM28" s="515">
        <v>32</v>
      </c>
      <c r="BN28" s="515">
        <v>25</v>
      </c>
      <c r="BO28" s="515">
        <v>26</v>
      </c>
      <c r="BP28" s="515">
        <v>46</v>
      </c>
      <c r="BQ28" s="515">
        <v>22</v>
      </c>
      <c r="BR28" s="515">
        <v>34</v>
      </c>
      <c r="BS28" s="515">
        <v>23</v>
      </c>
      <c r="BT28" s="516">
        <v>23</v>
      </c>
      <c r="BU28" s="517">
        <v>18</v>
      </c>
      <c r="BV28" s="518">
        <v>30</v>
      </c>
      <c r="BW28" s="515">
        <v>14</v>
      </c>
      <c r="BX28" s="515">
        <v>20</v>
      </c>
      <c r="BY28" s="515">
        <v>25</v>
      </c>
      <c r="BZ28" s="515">
        <v>15</v>
      </c>
      <c r="CA28" s="516">
        <v>22</v>
      </c>
      <c r="CB28" s="519">
        <v>11</v>
      </c>
      <c r="CC28" s="515">
        <v>23</v>
      </c>
      <c r="CD28" s="520">
        <v>17</v>
      </c>
    </row>
    <row r="29" spans="1:82" s="521" customFormat="1" ht="13.5" x14ac:dyDescent="0.25">
      <c r="A29" s="514" t="s">
        <v>186</v>
      </c>
      <c r="B29" s="506" t="s">
        <v>144</v>
      </c>
      <c r="C29" s="522">
        <v>17</v>
      </c>
      <c r="D29" s="522">
        <v>28</v>
      </c>
      <c r="E29" s="522">
        <v>21</v>
      </c>
      <c r="F29" s="522">
        <v>12</v>
      </c>
      <c r="G29" s="522">
        <v>17</v>
      </c>
      <c r="H29" s="522">
        <v>26</v>
      </c>
      <c r="I29" s="522">
        <v>16</v>
      </c>
      <c r="J29" s="522">
        <v>12</v>
      </c>
      <c r="K29" s="522">
        <v>12</v>
      </c>
      <c r="L29" s="523">
        <v>15</v>
      </c>
      <c r="M29" s="524">
        <v>7</v>
      </c>
      <c r="N29" s="525">
        <v>17</v>
      </c>
      <c r="O29" s="522">
        <v>12</v>
      </c>
      <c r="P29" s="522">
        <v>9</v>
      </c>
      <c r="Q29" s="522">
        <v>15</v>
      </c>
      <c r="R29" s="522">
        <v>8</v>
      </c>
      <c r="S29" s="523">
        <v>5</v>
      </c>
      <c r="T29" s="526">
        <v>8</v>
      </c>
      <c r="U29" s="522">
        <v>8</v>
      </c>
      <c r="V29" s="527">
        <v>5</v>
      </c>
      <c r="W29" s="525">
        <v>9</v>
      </c>
      <c r="X29" s="522">
        <v>7</v>
      </c>
      <c r="Y29" s="522">
        <v>6</v>
      </c>
      <c r="Z29" s="522">
        <v>3</v>
      </c>
      <c r="AA29" s="522">
        <v>3</v>
      </c>
      <c r="AB29" s="522">
        <v>3</v>
      </c>
      <c r="AC29" s="522">
        <v>4</v>
      </c>
      <c r="AD29" s="522">
        <v>2</v>
      </c>
      <c r="AE29" s="522">
        <v>6</v>
      </c>
      <c r="AF29" s="523">
        <v>1</v>
      </c>
      <c r="AG29" s="524">
        <v>2</v>
      </c>
      <c r="AH29" s="525">
        <v>1</v>
      </c>
      <c r="AI29" s="522" t="s">
        <v>173</v>
      </c>
      <c r="AJ29" s="522">
        <v>1</v>
      </c>
      <c r="AK29" s="522">
        <v>1</v>
      </c>
      <c r="AL29" s="522" t="s">
        <v>173</v>
      </c>
      <c r="AM29" s="523">
        <v>3</v>
      </c>
      <c r="AN29" s="526">
        <v>1</v>
      </c>
      <c r="AO29" s="522">
        <v>1</v>
      </c>
      <c r="AP29" s="527">
        <v>1</v>
      </c>
      <c r="AQ29" s="525">
        <v>25</v>
      </c>
      <c r="AR29" s="522">
        <v>28</v>
      </c>
      <c r="AS29" s="522">
        <v>31</v>
      </c>
      <c r="AT29" s="522">
        <v>21</v>
      </c>
      <c r="AU29" s="522">
        <v>22</v>
      </c>
      <c r="AV29" s="522">
        <v>22</v>
      </c>
      <c r="AW29" s="522">
        <v>12</v>
      </c>
      <c r="AX29" s="522">
        <v>12</v>
      </c>
      <c r="AY29" s="522">
        <v>15</v>
      </c>
      <c r="AZ29" s="523">
        <v>5</v>
      </c>
      <c r="BA29" s="524">
        <v>11</v>
      </c>
      <c r="BB29" s="525">
        <v>10</v>
      </c>
      <c r="BC29" s="522">
        <v>6</v>
      </c>
      <c r="BD29" s="522">
        <v>4</v>
      </c>
      <c r="BE29" s="522">
        <v>10</v>
      </c>
      <c r="BF29" s="522">
        <v>13</v>
      </c>
      <c r="BG29" s="523">
        <v>12</v>
      </c>
      <c r="BH29" s="526">
        <v>10</v>
      </c>
      <c r="BI29" s="522">
        <v>8</v>
      </c>
      <c r="BJ29" s="527">
        <v>8</v>
      </c>
      <c r="BK29" s="525">
        <v>51</v>
      </c>
      <c r="BL29" s="522">
        <v>63</v>
      </c>
      <c r="BM29" s="522">
        <v>58</v>
      </c>
      <c r="BN29" s="522">
        <v>36</v>
      </c>
      <c r="BO29" s="522">
        <v>42</v>
      </c>
      <c r="BP29" s="522">
        <v>51</v>
      </c>
      <c r="BQ29" s="522">
        <v>32</v>
      </c>
      <c r="BR29" s="522">
        <v>26</v>
      </c>
      <c r="BS29" s="522">
        <v>33</v>
      </c>
      <c r="BT29" s="523">
        <v>21</v>
      </c>
      <c r="BU29" s="524">
        <v>20</v>
      </c>
      <c r="BV29" s="525">
        <v>28</v>
      </c>
      <c r="BW29" s="522">
        <v>18</v>
      </c>
      <c r="BX29" s="522">
        <v>14</v>
      </c>
      <c r="BY29" s="522">
        <v>26</v>
      </c>
      <c r="BZ29" s="522">
        <v>21</v>
      </c>
      <c r="CA29" s="523">
        <v>20</v>
      </c>
      <c r="CB29" s="526">
        <v>19</v>
      </c>
      <c r="CC29" s="522">
        <v>17</v>
      </c>
      <c r="CD29" s="527">
        <v>14</v>
      </c>
    </row>
    <row r="30" spans="1:82" s="521" customFormat="1" ht="13.5" x14ac:dyDescent="0.25">
      <c r="A30" s="514" t="s">
        <v>187</v>
      </c>
      <c r="B30" s="506" t="s">
        <v>144</v>
      </c>
      <c r="C30" s="515">
        <v>18</v>
      </c>
      <c r="D30" s="515">
        <v>24</v>
      </c>
      <c r="E30" s="515">
        <v>14</v>
      </c>
      <c r="F30" s="515">
        <v>17</v>
      </c>
      <c r="G30" s="515">
        <v>21</v>
      </c>
      <c r="H30" s="515">
        <v>12</v>
      </c>
      <c r="I30" s="515">
        <v>10</v>
      </c>
      <c r="J30" s="515">
        <v>8</v>
      </c>
      <c r="K30" s="515">
        <v>9</v>
      </c>
      <c r="L30" s="516">
        <v>8</v>
      </c>
      <c r="M30" s="517">
        <v>10</v>
      </c>
      <c r="N30" s="518">
        <v>13</v>
      </c>
      <c r="O30" s="515">
        <v>11</v>
      </c>
      <c r="P30" s="515">
        <v>9</v>
      </c>
      <c r="Q30" s="515">
        <v>8</v>
      </c>
      <c r="R30" s="515">
        <v>7</v>
      </c>
      <c r="S30" s="516">
        <v>3</v>
      </c>
      <c r="T30" s="519">
        <v>10</v>
      </c>
      <c r="U30" s="515">
        <v>7</v>
      </c>
      <c r="V30" s="520">
        <v>5</v>
      </c>
      <c r="W30" s="518">
        <v>6</v>
      </c>
      <c r="X30" s="515">
        <v>4</v>
      </c>
      <c r="Y30" s="515">
        <v>1</v>
      </c>
      <c r="Z30" s="515" t="s">
        <v>173</v>
      </c>
      <c r="AA30" s="515">
        <v>4</v>
      </c>
      <c r="AB30" s="515">
        <v>5</v>
      </c>
      <c r="AC30" s="515">
        <v>1</v>
      </c>
      <c r="AD30" s="515">
        <v>1</v>
      </c>
      <c r="AE30" s="515" t="s">
        <v>173</v>
      </c>
      <c r="AF30" s="516">
        <v>3</v>
      </c>
      <c r="AG30" s="517">
        <v>2</v>
      </c>
      <c r="AH30" s="518">
        <v>2</v>
      </c>
      <c r="AI30" s="515">
        <v>1</v>
      </c>
      <c r="AJ30" s="515" t="s">
        <v>173</v>
      </c>
      <c r="AK30" s="515">
        <v>1</v>
      </c>
      <c r="AL30" s="515" t="s">
        <v>173</v>
      </c>
      <c r="AM30" s="516">
        <v>3</v>
      </c>
      <c r="AN30" s="519">
        <v>1</v>
      </c>
      <c r="AO30" s="515">
        <v>1</v>
      </c>
      <c r="AP30" s="520">
        <v>1</v>
      </c>
      <c r="AQ30" s="518">
        <v>5</v>
      </c>
      <c r="AR30" s="515">
        <v>14</v>
      </c>
      <c r="AS30" s="515">
        <v>12</v>
      </c>
      <c r="AT30" s="515">
        <v>13</v>
      </c>
      <c r="AU30" s="515">
        <v>10</v>
      </c>
      <c r="AV30" s="515">
        <v>12</v>
      </c>
      <c r="AW30" s="515">
        <v>8</v>
      </c>
      <c r="AX30" s="515">
        <v>3</v>
      </c>
      <c r="AY30" s="515">
        <v>6</v>
      </c>
      <c r="AZ30" s="516">
        <v>4</v>
      </c>
      <c r="BA30" s="517">
        <v>7</v>
      </c>
      <c r="BB30" s="518">
        <v>4</v>
      </c>
      <c r="BC30" s="515">
        <v>5</v>
      </c>
      <c r="BD30" s="515">
        <v>6</v>
      </c>
      <c r="BE30" s="515">
        <v>6</v>
      </c>
      <c r="BF30" s="515">
        <v>8</v>
      </c>
      <c r="BG30" s="516">
        <v>3</v>
      </c>
      <c r="BH30" s="519">
        <v>2</v>
      </c>
      <c r="BI30" s="515">
        <v>5</v>
      </c>
      <c r="BJ30" s="520">
        <v>8</v>
      </c>
      <c r="BK30" s="518">
        <v>29</v>
      </c>
      <c r="BL30" s="515">
        <v>42</v>
      </c>
      <c r="BM30" s="515">
        <v>27</v>
      </c>
      <c r="BN30" s="515">
        <v>30</v>
      </c>
      <c r="BO30" s="515">
        <v>35</v>
      </c>
      <c r="BP30" s="515">
        <v>29</v>
      </c>
      <c r="BQ30" s="515">
        <v>19</v>
      </c>
      <c r="BR30" s="515">
        <v>12</v>
      </c>
      <c r="BS30" s="515">
        <v>15</v>
      </c>
      <c r="BT30" s="516">
        <v>15</v>
      </c>
      <c r="BU30" s="517">
        <v>19</v>
      </c>
      <c r="BV30" s="518">
        <v>19</v>
      </c>
      <c r="BW30" s="515">
        <v>17</v>
      </c>
      <c r="BX30" s="515">
        <v>15</v>
      </c>
      <c r="BY30" s="515">
        <v>15</v>
      </c>
      <c r="BZ30" s="515">
        <v>15</v>
      </c>
      <c r="CA30" s="516">
        <v>9</v>
      </c>
      <c r="CB30" s="519">
        <v>13</v>
      </c>
      <c r="CC30" s="515">
        <v>13</v>
      </c>
      <c r="CD30" s="520">
        <v>14</v>
      </c>
    </row>
    <row r="31" spans="1:82" s="521" customFormat="1" ht="13.5" x14ac:dyDescent="0.25">
      <c r="A31" s="514" t="s">
        <v>189</v>
      </c>
      <c r="B31" s="506" t="s">
        <v>144</v>
      </c>
      <c r="C31" s="522">
        <v>14</v>
      </c>
      <c r="D31" s="522">
        <v>15</v>
      </c>
      <c r="E31" s="522">
        <v>10</v>
      </c>
      <c r="F31" s="522">
        <v>15</v>
      </c>
      <c r="G31" s="522">
        <v>6</v>
      </c>
      <c r="H31" s="522">
        <v>11</v>
      </c>
      <c r="I31" s="522">
        <v>15</v>
      </c>
      <c r="J31" s="522">
        <v>8</v>
      </c>
      <c r="K31" s="522">
        <v>9</v>
      </c>
      <c r="L31" s="523">
        <v>7</v>
      </c>
      <c r="M31" s="524">
        <v>10</v>
      </c>
      <c r="N31" s="525">
        <v>4</v>
      </c>
      <c r="O31" s="522">
        <v>7</v>
      </c>
      <c r="P31" s="522">
        <v>5</v>
      </c>
      <c r="Q31" s="522">
        <v>6</v>
      </c>
      <c r="R31" s="522">
        <v>12</v>
      </c>
      <c r="S31" s="523">
        <v>9</v>
      </c>
      <c r="T31" s="526">
        <v>13</v>
      </c>
      <c r="U31" s="522">
        <v>11</v>
      </c>
      <c r="V31" s="527">
        <v>5</v>
      </c>
      <c r="W31" s="525">
        <v>8</v>
      </c>
      <c r="X31" s="522">
        <v>11</v>
      </c>
      <c r="Y31" s="522">
        <v>8</v>
      </c>
      <c r="Z31" s="522">
        <v>19</v>
      </c>
      <c r="AA31" s="522">
        <v>9</v>
      </c>
      <c r="AB31" s="522">
        <v>6</v>
      </c>
      <c r="AC31" s="522">
        <v>7</v>
      </c>
      <c r="AD31" s="522">
        <v>2</v>
      </c>
      <c r="AE31" s="522">
        <v>4</v>
      </c>
      <c r="AF31" s="523">
        <v>5</v>
      </c>
      <c r="AG31" s="524">
        <v>3</v>
      </c>
      <c r="AH31" s="525">
        <v>2</v>
      </c>
      <c r="AI31" s="522">
        <v>3</v>
      </c>
      <c r="AJ31" s="522">
        <v>7</v>
      </c>
      <c r="AK31" s="522">
        <v>4</v>
      </c>
      <c r="AL31" s="522">
        <v>4</v>
      </c>
      <c r="AM31" s="523">
        <v>1</v>
      </c>
      <c r="AN31" s="526">
        <v>2</v>
      </c>
      <c r="AO31" s="522">
        <v>2</v>
      </c>
      <c r="AP31" s="527" t="s">
        <v>173</v>
      </c>
      <c r="AQ31" s="525">
        <v>22</v>
      </c>
      <c r="AR31" s="522">
        <v>19</v>
      </c>
      <c r="AS31" s="522">
        <v>19</v>
      </c>
      <c r="AT31" s="522">
        <v>16</v>
      </c>
      <c r="AU31" s="522">
        <v>16</v>
      </c>
      <c r="AV31" s="522">
        <v>22</v>
      </c>
      <c r="AW31" s="522">
        <v>24</v>
      </c>
      <c r="AX31" s="522">
        <v>14</v>
      </c>
      <c r="AY31" s="522">
        <v>9</v>
      </c>
      <c r="AZ31" s="523">
        <v>8</v>
      </c>
      <c r="BA31" s="524">
        <v>13</v>
      </c>
      <c r="BB31" s="525">
        <v>9</v>
      </c>
      <c r="BC31" s="522">
        <v>11</v>
      </c>
      <c r="BD31" s="522">
        <v>16</v>
      </c>
      <c r="BE31" s="522">
        <v>8</v>
      </c>
      <c r="BF31" s="522">
        <v>9</v>
      </c>
      <c r="BG31" s="523">
        <v>8</v>
      </c>
      <c r="BH31" s="526">
        <v>18</v>
      </c>
      <c r="BI31" s="522">
        <v>12</v>
      </c>
      <c r="BJ31" s="527">
        <v>9</v>
      </c>
      <c r="BK31" s="525">
        <v>44</v>
      </c>
      <c r="BL31" s="522">
        <v>45</v>
      </c>
      <c r="BM31" s="522">
        <v>37</v>
      </c>
      <c r="BN31" s="522">
        <v>50</v>
      </c>
      <c r="BO31" s="522">
        <v>31</v>
      </c>
      <c r="BP31" s="522">
        <v>39</v>
      </c>
      <c r="BQ31" s="522">
        <v>46</v>
      </c>
      <c r="BR31" s="522">
        <v>24</v>
      </c>
      <c r="BS31" s="522">
        <v>22</v>
      </c>
      <c r="BT31" s="523">
        <v>20</v>
      </c>
      <c r="BU31" s="524">
        <v>26</v>
      </c>
      <c r="BV31" s="525">
        <v>15</v>
      </c>
      <c r="BW31" s="522">
        <v>21</v>
      </c>
      <c r="BX31" s="522">
        <v>28</v>
      </c>
      <c r="BY31" s="522">
        <v>18</v>
      </c>
      <c r="BZ31" s="522">
        <v>25</v>
      </c>
      <c r="CA31" s="523">
        <v>18</v>
      </c>
      <c r="CB31" s="526">
        <v>33</v>
      </c>
      <c r="CC31" s="522">
        <v>25</v>
      </c>
      <c r="CD31" s="527">
        <v>14</v>
      </c>
    </row>
    <row r="32" spans="1:82" ht="13.5" x14ac:dyDescent="0.25">
      <c r="A32" s="492" t="s">
        <v>190</v>
      </c>
      <c r="B32" s="473" t="s">
        <v>144</v>
      </c>
      <c r="C32" s="499">
        <v>4</v>
      </c>
      <c r="D32" s="499">
        <v>4</v>
      </c>
      <c r="E32" s="499">
        <v>7</v>
      </c>
      <c r="F32" s="499">
        <v>1</v>
      </c>
      <c r="G32" s="499">
        <v>3</v>
      </c>
      <c r="H32" s="499">
        <v>6</v>
      </c>
      <c r="I32" s="499">
        <v>4</v>
      </c>
      <c r="J32" s="499">
        <v>5</v>
      </c>
      <c r="K32" s="499">
        <v>2</v>
      </c>
      <c r="L32" s="500">
        <v>8</v>
      </c>
      <c r="M32" s="501">
        <v>3</v>
      </c>
      <c r="N32" s="502">
        <v>3</v>
      </c>
      <c r="O32" s="499">
        <v>3</v>
      </c>
      <c r="P32" s="499">
        <v>3</v>
      </c>
      <c r="Q32" s="499">
        <v>8</v>
      </c>
      <c r="R32" s="499">
        <v>2</v>
      </c>
      <c r="S32" s="500">
        <v>2</v>
      </c>
      <c r="T32" s="503">
        <v>1</v>
      </c>
      <c r="U32" s="499">
        <v>4</v>
      </c>
      <c r="V32" s="504">
        <v>6</v>
      </c>
      <c r="W32" s="502" t="s">
        <v>173</v>
      </c>
      <c r="X32" s="499">
        <v>1</v>
      </c>
      <c r="Y32" s="499">
        <v>2</v>
      </c>
      <c r="Z32" s="499">
        <v>2</v>
      </c>
      <c r="AA32" s="499">
        <v>2</v>
      </c>
      <c r="AB32" s="499">
        <v>1</v>
      </c>
      <c r="AC32" s="499" t="s">
        <v>173</v>
      </c>
      <c r="AD32" s="499">
        <v>3</v>
      </c>
      <c r="AE32" s="499">
        <v>1</v>
      </c>
      <c r="AF32" s="500">
        <v>1</v>
      </c>
      <c r="AG32" s="501">
        <v>1</v>
      </c>
      <c r="AH32" s="502" t="s">
        <v>173</v>
      </c>
      <c r="AI32" s="499">
        <v>1</v>
      </c>
      <c r="AJ32" s="499">
        <v>3</v>
      </c>
      <c r="AK32" s="499">
        <v>2</v>
      </c>
      <c r="AL32" s="499" t="s">
        <v>173</v>
      </c>
      <c r="AM32" s="500" t="s">
        <v>173</v>
      </c>
      <c r="AN32" s="503">
        <v>2</v>
      </c>
      <c r="AO32" s="499" t="s">
        <v>173</v>
      </c>
      <c r="AP32" s="504" t="s">
        <v>173</v>
      </c>
      <c r="AQ32" s="502">
        <v>33</v>
      </c>
      <c r="AR32" s="499">
        <v>25</v>
      </c>
      <c r="AS32" s="499">
        <v>33</v>
      </c>
      <c r="AT32" s="499">
        <v>21</v>
      </c>
      <c r="AU32" s="499">
        <v>24</v>
      </c>
      <c r="AV32" s="499">
        <v>25</v>
      </c>
      <c r="AW32" s="499">
        <v>16</v>
      </c>
      <c r="AX32" s="499">
        <v>19</v>
      </c>
      <c r="AY32" s="499">
        <v>18</v>
      </c>
      <c r="AZ32" s="500">
        <v>19</v>
      </c>
      <c r="BA32" s="501">
        <v>15</v>
      </c>
      <c r="BB32" s="502">
        <v>16</v>
      </c>
      <c r="BC32" s="499">
        <v>22</v>
      </c>
      <c r="BD32" s="499">
        <v>21</v>
      </c>
      <c r="BE32" s="499">
        <v>12</v>
      </c>
      <c r="BF32" s="499">
        <v>15</v>
      </c>
      <c r="BG32" s="500">
        <v>25</v>
      </c>
      <c r="BH32" s="503">
        <v>12</v>
      </c>
      <c r="BI32" s="499">
        <v>24</v>
      </c>
      <c r="BJ32" s="504">
        <v>19</v>
      </c>
      <c r="BK32" s="502">
        <v>37</v>
      </c>
      <c r="BL32" s="499">
        <v>30</v>
      </c>
      <c r="BM32" s="499">
        <v>42</v>
      </c>
      <c r="BN32" s="499">
        <v>24</v>
      </c>
      <c r="BO32" s="499">
        <v>29</v>
      </c>
      <c r="BP32" s="499">
        <v>32</v>
      </c>
      <c r="BQ32" s="499">
        <v>20</v>
      </c>
      <c r="BR32" s="499">
        <v>27</v>
      </c>
      <c r="BS32" s="499">
        <v>21</v>
      </c>
      <c r="BT32" s="500">
        <v>28</v>
      </c>
      <c r="BU32" s="501">
        <v>19</v>
      </c>
      <c r="BV32" s="502">
        <v>19</v>
      </c>
      <c r="BW32" s="499">
        <v>26</v>
      </c>
      <c r="BX32" s="499">
        <v>27</v>
      </c>
      <c r="BY32" s="499">
        <v>22</v>
      </c>
      <c r="BZ32" s="499">
        <v>17</v>
      </c>
      <c r="CA32" s="500">
        <v>27</v>
      </c>
      <c r="CB32" s="503">
        <v>15</v>
      </c>
      <c r="CC32" s="499">
        <v>28</v>
      </c>
      <c r="CD32" s="504">
        <v>25</v>
      </c>
    </row>
    <row r="33" spans="1:82" ht="13.5" x14ac:dyDescent="0.25">
      <c r="A33" s="492" t="s">
        <v>191</v>
      </c>
      <c r="B33" s="473" t="s">
        <v>144</v>
      </c>
      <c r="C33" s="493">
        <v>139</v>
      </c>
      <c r="D33" s="493">
        <v>153</v>
      </c>
      <c r="E33" s="493">
        <v>161</v>
      </c>
      <c r="F33" s="493">
        <v>162</v>
      </c>
      <c r="G33" s="493">
        <v>196</v>
      </c>
      <c r="H33" s="493">
        <v>145</v>
      </c>
      <c r="I33" s="493">
        <v>164</v>
      </c>
      <c r="J33" s="493">
        <v>160</v>
      </c>
      <c r="K33" s="493">
        <v>145</v>
      </c>
      <c r="L33" s="494">
        <v>101</v>
      </c>
      <c r="M33" s="495">
        <v>135</v>
      </c>
      <c r="N33" s="496">
        <v>123</v>
      </c>
      <c r="O33" s="493">
        <v>105</v>
      </c>
      <c r="P33" s="493">
        <v>115</v>
      </c>
      <c r="Q33" s="493">
        <v>111</v>
      </c>
      <c r="R33" s="493">
        <v>111</v>
      </c>
      <c r="S33" s="494">
        <v>112</v>
      </c>
      <c r="T33" s="497">
        <v>98</v>
      </c>
      <c r="U33" s="493">
        <v>98</v>
      </c>
      <c r="V33" s="498">
        <v>98</v>
      </c>
      <c r="W33" s="496">
        <v>79</v>
      </c>
      <c r="X33" s="493">
        <v>73</v>
      </c>
      <c r="Y33" s="493">
        <v>59</v>
      </c>
      <c r="Z33" s="493">
        <v>60</v>
      </c>
      <c r="AA33" s="493">
        <v>47</v>
      </c>
      <c r="AB33" s="493">
        <v>59</v>
      </c>
      <c r="AC33" s="493">
        <v>44</v>
      </c>
      <c r="AD33" s="493">
        <v>58</v>
      </c>
      <c r="AE33" s="493">
        <v>43</v>
      </c>
      <c r="AF33" s="494">
        <v>37</v>
      </c>
      <c r="AG33" s="495">
        <v>25</v>
      </c>
      <c r="AH33" s="496">
        <v>33</v>
      </c>
      <c r="AI33" s="493">
        <v>69</v>
      </c>
      <c r="AJ33" s="493">
        <v>22</v>
      </c>
      <c r="AK33" s="493">
        <v>29</v>
      </c>
      <c r="AL33" s="493">
        <v>22</v>
      </c>
      <c r="AM33" s="494">
        <v>31</v>
      </c>
      <c r="AN33" s="497">
        <v>27</v>
      </c>
      <c r="AO33" s="493">
        <v>23</v>
      </c>
      <c r="AP33" s="498">
        <v>16</v>
      </c>
      <c r="AQ33" s="496">
        <v>139</v>
      </c>
      <c r="AR33" s="493">
        <v>115</v>
      </c>
      <c r="AS33" s="493">
        <v>168</v>
      </c>
      <c r="AT33" s="493">
        <v>186</v>
      </c>
      <c r="AU33" s="493">
        <v>125</v>
      </c>
      <c r="AV33" s="493">
        <v>120</v>
      </c>
      <c r="AW33" s="493">
        <v>112</v>
      </c>
      <c r="AX33" s="493">
        <v>111</v>
      </c>
      <c r="AY33" s="493">
        <v>100</v>
      </c>
      <c r="AZ33" s="494">
        <v>116</v>
      </c>
      <c r="BA33" s="495">
        <v>83</v>
      </c>
      <c r="BB33" s="496">
        <v>86</v>
      </c>
      <c r="BC33" s="493">
        <v>99</v>
      </c>
      <c r="BD33" s="493">
        <v>96</v>
      </c>
      <c r="BE33" s="493">
        <v>95</v>
      </c>
      <c r="BF33" s="493">
        <v>85</v>
      </c>
      <c r="BG33" s="494">
        <v>99</v>
      </c>
      <c r="BH33" s="497">
        <v>81</v>
      </c>
      <c r="BI33" s="493">
        <v>102</v>
      </c>
      <c r="BJ33" s="498">
        <v>62</v>
      </c>
      <c r="BK33" s="496">
        <v>357</v>
      </c>
      <c r="BL33" s="493">
        <v>341</v>
      </c>
      <c r="BM33" s="493">
        <v>388</v>
      </c>
      <c r="BN33" s="493">
        <v>408</v>
      </c>
      <c r="BO33" s="493">
        <v>368</v>
      </c>
      <c r="BP33" s="493">
        <v>324</v>
      </c>
      <c r="BQ33" s="493">
        <v>320</v>
      </c>
      <c r="BR33" s="493">
        <v>329</v>
      </c>
      <c r="BS33" s="493">
        <v>288</v>
      </c>
      <c r="BT33" s="494">
        <v>254</v>
      </c>
      <c r="BU33" s="495">
        <v>243</v>
      </c>
      <c r="BV33" s="496">
        <v>242</v>
      </c>
      <c r="BW33" s="493">
        <v>273</v>
      </c>
      <c r="BX33" s="493">
        <v>233</v>
      </c>
      <c r="BY33" s="493">
        <v>235</v>
      </c>
      <c r="BZ33" s="493">
        <v>218</v>
      </c>
      <c r="CA33" s="494">
        <v>242</v>
      </c>
      <c r="CB33" s="497">
        <v>206</v>
      </c>
      <c r="CC33" s="493">
        <v>223</v>
      </c>
      <c r="CD33" s="498">
        <v>176</v>
      </c>
    </row>
    <row r="34" spans="1:82" ht="13.5" x14ac:dyDescent="0.25">
      <c r="A34" s="492" t="s">
        <v>192</v>
      </c>
      <c r="B34" s="473" t="s">
        <v>144</v>
      </c>
      <c r="C34" s="499">
        <v>157</v>
      </c>
      <c r="D34" s="499">
        <v>149</v>
      </c>
      <c r="E34" s="499">
        <v>132</v>
      </c>
      <c r="F34" s="499">
        <v>144</v>
      </c>
      <c r="G34" s="499">
        <v>132</v>
      </c>
      <c r="H34" s="499">
        <v>102</v>
      </c>
      <c r="I34" s="499">
        <v>112</v>
      </c>
      <c r="J34" s="499">
        <v>87</v>
      </c>
      <c r="K34" s="499">
        <v>76</v>
      </c>
      <c r="L34" s="500">
        <v>70</v>
      </c>
      <c r="M34" s="501">
        <v>78</v>
      </c>
      <c r="N34" s="502">
        <v>66</v>
      </c>
      <c r="O34" s="499">
        <v>63</v>
      </c>
      <c r="P34" s="499">
        <v>63</v>
      </c>
      <c r="Q34" s="499">
        <v>58</v>
      </c>
      <c r="R34" s="499">
        <v>70</v>
      </c>
      <c r="S34" s="500">
        <v>60</v>
      </c>
      <c r="T34" s="503">
        <v>53</v>
      </c>
      <c r="U34" s="499">
        <v>48</v>
      </c>
      <c r="V34" s="504">
        <v>43</v>
      </c>
      <c r="W34" s="502">
        <v>22</v>
      </c>
      <c r="X34" s="499">
        <v>19</v>
      </c>
      <c r="Y34" s="499">
        <v>23</v>
      </c>
      <c r="Z34" s="499">
        <v>23</v>
      </c>
      <c r="AA34" s="499">
        <v>18</v>
      </c>
      <c r="AB34" s="499">
        <v>27</v>
      </c>
      <c r="AC34" s="499">
        <v>17</v>
      </c>
      <c r="AD34" s="499">
        <v>18</v>
      </c>
      <c r="AE34" s="499">
        <v>8</v>
      </c>
      <c r="AF34" s="500">
        <v>9</v>
      </c>
      <c r="AG34" s="501">
        <v>6</v>
      </c>
      <c r="AH34" s="502">
        <v>12</v>
      </c>
      <c r="AI34" s="499">
        <v>4</v>
      </c>
      <c r="AJ34" s="499">
        <v>4</v>
      </c>
      <c r="AK34" s="499">
        <v>6</v>
      </c>
      <c r="AL34" s="499">
        <v>4</v>
      </c>
      <c r="AM34" s="500">
        <v>3</v>
      </c>
      <c r="AN34" s="503">
        <v>1</v>
      </c>
      <c r="AO34" s="499">
        <v>6</v>
      </c>
      <c r="AP34" s="504">
        <v>4</v>
      </c>
      <c r="AQ34" s="502">
        <v>283</v>
      </c>
      <c r="AR34" s="499">
        <v>280</v>
      </c>
      <c r="AS34" s="499">
        <v>289</v>
      </c>
      <c r="AT34" s="499">
        <v>288</v>
      </c>
      <c r="AU34" s="499">
        <v>278</v>
      </c>
      <c r="AV34" s="499">
        <v>280</v>
      </c>
      <c r="AW34" s="499">
        <v>237</v>
      </c>
      <c r="AX34" s="499">
        <v>248</v>
      </c>
      <c r="AY34" s="499">
        <v>217</v>
      </c>
      <c r="AZ34" s="500">
        <v>213</v>
      </c>
      <c r="BA34" s="501">
        <v>187</v>
      </c>
      <c r="BB34" s="502">
        <v>189</v>
      </c>
      <c r="BC34" s="499">
        <v>157</v>
      </c>
      <c r="BD34" s="499">
        <v>164</v>
      </c>
      <c r="BE34" s="499">
        <v>168</v>
      </c>
      <c r="BF34" s="499">
        <v>180</v>
      </c>
      <c r="BG34" s="500">
        <v>173</v>
      </c>
      <c r="BH34" s="503">
        <v>147</v>
      </c>
      <c r="BI34" s="499">
        <v>153</v>
      </c>
      <c r="BJ34" s="504">
        <v>113</v>
      </c>
      <c r="BK34" s="502">
        <v>462</v>
      </c>
      <c r="BL34" s="499">
        <v>448</v>
      </c>
      <c r="BM34" s="499">
        <v>444</v>
      </c>
      <c r="BN34" s="499">
        <v>455</v>
      </c>
      <c r="BO34" s="499">
        <v>428</v>
      </c>
      <c r="BP34" s="499">
        <v>409</v>
      </c>
      <c r="BQ34" s="499">
        <v>366</v>
      </c>
      <c r="BR34" s="499">
        <v>353</v>
      </c>
      <c r="BS34" s="499">
        <v>301</v>
      </c>
      <c r="BT34" s="500">
        <v>292</v>
      </c>
      <c r="BU34" s="501">
        <v>271</v>
      </c>
      <c r="BV34" s="502">
        <v>267</v>
      </c>
      <c r="BW34" s="499">
        <v>224</v>
      </c>
      <c r="BX34" s="499">
        <v>231</v>
      </c>
      <c r="BY34" s="499">
        <v>232</v>
      </c>
      <c r="BZ34" s="499">
        <v>254</v>
      </c>
      <c r="CA34" s="500">
        <v>236</v>
      </c>
      <c r="CB34" s="503">
        <v>201</v>
      </c>
      <c r="CC34" s="499">
        <v>207</v>
      </c>
      <c r="CD34" s="504">
        <v>160</v>
      </c>
    </row>
    <row r="35" spans="1:82" ht="13.5" x14ac:dyDescent="0.25">
      <c r="A35" s="492" t="s">
        <v>193</v>
      </c>
      <c r="B35" s="473" t="s">
        <v>144</v>
      </c>
      <c r="C35" s="493">
        <v>18</v>
      </c>
      <c r="D35" s="493">
        <v>11</v>
      </c>
      <c r="E35" s="493">
        <v>14</v>
      </c>
      <c r="F35" s="493">
        <v>9</v>
      </c>
      <c r="G35" s="493">
        <v>19</v>
      </c>
      <c r="H35" s="493">
        <v>13</v>
      </c>
      <c r="I35" s="493">
        <v>7</v>
      </c>
      <c r="J35" s="493">
        <v>6</v>
      </c>
      <c r="K35" s="493">
        <v>13</v>
      </c>
      <c r="L35" s="494">
        <v>4</v>
      </c>
      <c r="M35" s="495">
        <v>7</v>
      </c>
      <c r="N35" s="496">
        <v>8</v>
      </c>
      <c r="O35" s="493">
        <v>3</v>
      </c>
      <c r="P35" s="493">
        <v>6</v>
      </c>
      <c r="Q35" s="493">
        <v>9</v>
      </c>
      <c r="R35" s="493">
        <v>9</v>
      </c>
      <c r="S35" s="494">
        <v>7</v>
      </c>
      <c r="T35" s="497">
        <v>3</v>
      </c>
      <c r="U35" s="493">
        <v>5</v>
      </c>
      <c r="V35" s="498">
        <v>5</v>
      </c>
      <c r="W35" s="496">
        <v>2</v>
      </c>
      <c r="X35" s="493">
        <v>2</v>
      </c>
      <c r="Y35" s="493">
        <v>5</v>
      </c>
      <c r="Z35" s="493">
        <v>4</v>
      </c>
      <c r="AA35" s="493">
        <v>2</v>
      </c>
      <c r="AB35" s="493">
        <v>1</v>
      </c>
      <c r="AC35" s="493">
        <v>3</v>
      </c>
      <c r="AD35" s="493" t="s">
        <v>173</v>
      </c>
      <c r="AE35" s="493">
        <v>1</v>
      </c>
      <c r="AF35" s="494">
        <v>2</v>
      </c>
      <c r="AG35" s="495" t="s">
        <v>173</v>
      </c>
      <c r="AH35" s="496">
        <v>8</v>
      </c>
      <c r="AI35" s="493" t="s">
        <v>173</v>
      </c>
      <c r="AJ35" s="493">
        <v>1</v>
      </c>
      <c r="AK35" s="493">
        <v>1</v>
      </c>
      <c r="AL35" s="493">
        <v>1</v>
      </c>
      <c r="AM35" s="494">
        <v>1</v>
      </c>
      <c r="AN35" s="497">
        <v>2</v>
      </c>
      <c r="AO35" s="493" t="s">
        <v>173</v>
      </c>
      <c r="AP35" s="498" t="s">
        <v>173</v>
      </c>
      <c r="AQ35" s="496">
        <v>39</v>
      </c>
      <c r="AR35" s="493">
        <v>56</v>
      </c>
      <c r="AS35" s="493">
        <v>30</v>
      </c>
      <c r="AT35" s="493">
        <v>27</v>
      </c>
      <c r="AU35" s="493">
        <v>36</v>
      </c>
      <c r="AV35" s="493">
        <v>45</v>
      </c>
      <c r="AW35" s="493">
        <v>27</v>
      </c>
      <c r="AX35" s="493">
        <v>29</v>
      </c>
      <c r="AY35" s="493">
        <v>32</v>
      </c>
      <c r="AZ35" s="494">
        <v>42</v>
      </c>
      <c r="BA35" s="495">
        <v>30</v>
      </c>
      <c r="BB35" s="496">
        <v>35</v>
      </c>
      <c r="BC35" s="493">
        <v>19</v>
      </c>
      <c r="BD35" s="493">
        <v>34</v>
      </c>
      <c r="BE35" s="493">
        <v>33</v>
      </c>
      <c r="BF35" s="493">
        <v>32</v>
      </c>
      <c r="BG35" s="494">
        <v>25</v>
      </c>
      <c r="BH35" s="497">
        <v>40</v>
      </c>
      <c r="BI35" s="493">
        <v>24</v>
      </c>
      <c r="BJ35" s="498">
        <v>13</v>
      </c>
      <c r="BK35" s="496">
        <v>59</v>
      </c>
      <c r="BL35" s="493">
        <v>69</v>
      </c>
      <c r="BM35" s="493">
        <v>49</v>
      </c>
      <c r="BN35" s="493">
        <v>40</v>
      </c>
      <c r="BO35" s="493">
        <v>57</v>
      </c>
      <c r="BP35" s="493">
        <v>59</v>
      </c>
      <c r="BQ35" s="493">
        <v>37</v>
      </c>
      <c r="BR35" s="493">
        <v>35</v>
      </c>
      <c r="BS35" s="493">
        <v>46</v>
      </c>
      <c r="BT35" s="494">
        <v>48</v>
      </c>
      <c r="BU35" s="495">
        <v>37</v>
      </c>
      <c r="BV35" s="496">
        <v>51</v>
      </c>
      <c r="BW35" s="493">
        <v>22</v>
      </c>
      <c r="BX35" s="493">
        <v>41</v>
      </c>
      <c r="BY35" s="493">
        <v>43</v>
      </c>
      <c r="BZ35" s="493">
        <v>42</v>
      </c>
      <c r="CA35" s="494">
        <v>33</v>
      </c>
      <c r="CB35" s="497">
        <v>45</v>
      </c>
      <c r="CC35" s="493">
        <v>29</v>
      </c>
      <c r="CD35" s="498">
        <v>18</v>
      </c>
    </row>
    <row r="36" spans="1:82" ht="13.5" x14ac:dyDescent="0.25">
      <c r="A36" s="492" t="s">
        <v>194</v>
      </c>
      <c r="B36" s="473" t="s">
        <v>144</v>
      </c>
      <c r="C36" s="499">
        <v>68</v>
      </c>
      <c r="D36" s="499">
        <v>64</v>
      </c>
      <c r="E36" s="499">
        <v>53</v>
      </c>
      <c r="F36" s="499">
        <v>53</v>
      </c>
      <c r="G36" s="499">
        <v>58</v>
      </c>
      <c r="H36" s="499">
        <v>65</v>
      </c>
      <c r="I36" s="499">
        <v>37</v>
      </c>
      <c r="J36" s="499">
        <v>27</v>
      </c>
      <c r="K36" s="499">
        <v>56</v>
      </c>
      <c r="L36" s="500">
        <v>43</v>
      </c>
      <c r="M36" s="501">
        <v>25</v>
      </c>
      <c r="N36" s="502">
        <v>41</v>
      </c>
      <c r="O36" s="499">
        <v>38</v>
      </c>
      <c r="P36" s="499">
        <v>34</v>
      </c>
      <c r="Q36" s="499">
        <v>31</v>
      </c>
      <c r="R36" s="499">
        <v>38</v>
      </c>
      <c r="S36" s="500">
        <v>38</v>
      </c>
      <c r="T36" s="503">
        <v>38</v>
      </c>
      <c r="U36" s="499">
        <v>30</v>
      </c>
      <c r="V36" s="504">
        <v>26</v>
      </c>
      <c r="W36" s="502">
        <v>23</v>
      </c>
      <c r="X36" s="499">
        <v>17</v>
      </c>
      <c r="Y36" s="499">
        <v>23</v>
      </c>
      <c r="Z36" s="499">
        <v>20</v>
      </c>
      <c r="AA36" s="499">
        <v>9</v>
      </c>
      <c r="AB36" s="499">
        <v>22</v>
      </c>
      <c r="AC36" s="499">
        <v>9</v>
      </c>
      <c r="AD36" s="499">
        <v>7</v>
      </c>
      <c r="AE36" s="499">
        <v>11</v>
      </c>
      <c r="AF36" s="500">
        <v>15</v>
      </c>
      <c r="AG36" s="501">
        <v>13</v>
      </c>
      <c r="AH36" s="502">
        <v>10</v>
      </c>
      <c r="AI36" s="499">
        <v>10</v>
      </c>
      <c r="AJ36" s="499">
        <v>12</v>
      </c>
      <c r="AK36" s="499">
        <v>8</v>
      </c>
      <c r="AL36" s="499">
        <v>13</v>
      </c>
      <c r="AM36" s="500">
        <v>10</v>
      </c>
      <c r="AN36" s="503">
        <v>8</v>
      </c>
      <c r="AO36" s="499">
        <v>9</v>
      </c>
      <c r="AP36" s="504">
        <v>4</v>
      </c>
      <c r="AQ36" s="502">
        <v>82</v>
      </c>
      <c r="AR36" s="499">
        <v>87</v>
      </c>
      <c r="AS36" s="499">
        <v>75</v>
      </c>
      <c r="AT36" s="499">
        <v>86</v>
      </c>
      <c r="AU36" s="499">
        <v>96</v>
      </c>
      <c r="AV36" s="499">
        <v>98</v>
      </c>
      <c r="AW36" s="499">
        <v>82</v>
      </c>
      <c r="AX36" s="499">
        <v>86</v>
      </c>
      <c r="AY36" s="499">
        <v>68</v>
      </c>
      <c r="AZ36" s="500">
        <v>80</v>
      </c>
      <c r="BA36" s="501">
        <v>66</v>
      </c>
      <c r="BB36" s="502">
        <v>72</v>
      </c>
      <c r="BC36" s="499">
        <v>50</v>
      </c>
      <c r="BD36" s="499">
        <v>55</v>
      </c>
      <c r="BE36" s="499">
        <v>55</v>
      </c>
      <c r="BF36" s="499">
        <v>66</v>
      </c>
      <c r="BG36" s="500">
        <v>52</v>
      </c>
      <c r="BH36" s="503">
        <v>81</v>
      </c>
      <c r="BI36" s="499">
        <v>65</v>
      </c>
      <c r="BJ36" s="504">
        <v>31</v>
      </c>
      <c r="BK36" s="502">
        <v>173</v>
      </c>
      <c r="BL36" s="499">
        <v>168</v>
      </c>
      <c r="BM36" s="499">
        <v>151</v>
      </c>
      <c r="BN36" s="499">
        <v>159</v>
      </c>
      <c r="BO36" s="499">
        <v>163</v>
      </c>
      <c r="BP36" s="499">
        <v>185</v>
      </c>
      <c r="BQ36" s="499">
        <v>128</v>
      </c>
      <c r="BR36" s="499">
        <v>120</v>
      </c>
      <c r="BS36" s="499">
        <v>135</v>
      </c>
      <c r="BT36" s="500">
        <v>138</v>
      </c>
      <c r="BU36" s="501">
        <v>104</v>
      </c>
      <c r="BV36" s="502">
        <v>123</v>
      </c>
      <c r="BW36" s="499">
        <v>98</v>
      </c>
      <c r="BX36" s="499">
        <v>101</v>
      </c>
      <c r="BY36" s="499">
        <v>94</v>
      </c>
      <c r="BZ36" s="499">
        <v>117</v>
      </c>
      <c r="CA36" s="500">
        <v>100</v>
      </c>
      <c r="CB36" s="503">
        <v>127</v>
      </c>
      <c r="CC36" s="499">
        <v>104</v>
      </c>
      <c r="CD36" s="504">
        <v>61</v>
      </c>
    </row>
    <row r="37" spans="1:82" ht="14.25" thickBot="1" x14ac:dyDescent="0.3">
      <c r="A37" s="492" t="s">
        <v>195</v>
      </c>
      <c r="B37" s="473" t="s">
        <v>144</v>
      </c>
      <c r="C37" s="493">
        <v>193</v>
      </c>
      <c r="D37" s="493">
        <v>185</v>
      </c>
      <c r="E37" s="493">
        <v>163</v>
      </c>
      <c r="F37" s="493">
        <v>173</v>
      </c>
      <c r="G37" s="493">
        <v>173</v>
      </c>
      <c r="H37" s="493">
        <v>174</v>
      </c>
      <c r="I37" s="493">
        <v>177</v>
      </c>
      <c r="J37" s="493">
        <v>192</v>
      </c>
      <c r="K37" s="493">
        <v>151</v>
      </c>
      <c r="L37" s="494">
        <v>148</v>
      </c>
      <c r="M37" s="495">
        <v>129</v>
      </c>
      <c r="N37" s="496">
        <v>108</v>
      </c>
      <c r="O37" s="493">
        <v>103</v>
      </c>
      <c r="P37" s="493">
        <v>109</v>
      </c>
      <c r="Q37" s="493">
        <v>99</v>
      </c>
      <c r="R37" s="493">
        <v>108</v>
      </c>
      <c r="S37" s="494">
        <v>109</v>
      </c>
      <c r="T37" s="497">
        <v>96</v>
      </c>
      <c r="U37" s="493">
        <v>109</v>
      </c>
      <c r="V37" s="498">
        <v>71</v>
      </c>
      <c r="W37" s="496">
        <v>41</v>
      </c>
      <c r="X37" s="493">
        <v>35</v>
      </c>
      <c r="Y37" s="493">
        <v>37</v>
      </c>
      <c r="Z37" s="493">
        <v>40</v>
      </c>
      <c r="AA37" s="493">
        <v>45</v>
      </c>
      <c r="AB37" s="493">
        <v>51</v>
      </c>
      <c r="AC37" s="493">
        <v>42</v>
      </c>
      <c r="AD37" s="493">
        <v>22</v>
      </c>
      <c r="AE37" s="493">
        <v>39</v>
      </c>
      <c r="AF37" s="494">
        <v>23</v>
      </c>
      <c r="AG37" s="495">
        <v>46</v>
      </c>
      <c r="AH37" s="496">
        <v>16</v>
      </c>
      <c r="AI37" s="493">
        <v>25</v>
      </c>
      <c r="AJ37" s="493">
        <v>31</v>
      </c>
      <c r="AK37" s="493">
        <v>23</v>
      </c>
      <c r="AL37" s="493">
        <v>18</v>
      </c>
      <c r="AM37" s="494">
        <v>23</v>
      </c>
      <c r="AN37" s="528">
        <v>12</v>
      </c>
      <c r="AO37" s="529">
        <v>17</v>
      </c>
      <c r="AP37" s="530">
        <v>17</v>
      </c>
      <c r="AQ37" s="496">
        <v>131</v>
      </c>
      <c r="AR37" s="493">
        <v>171</v>
      </c>
      <c r="AS37" s="493">
        <v>150</v>
      </c>
      <c r="AT37" s="493">
        <v>166</v>
      </c>
      <c r="AU37" s="493">
        <v>182</v>
      </c>
      <c r="AV37" s="493">
        <v>158</v>
      </c>
      <c r="AW37" s="493">
        <v>137</v>
      </c>
      <c r="AX37" s="493">
        <v>150</v>
      </c>
      <c r="AY37" s="493">
        <v>135</v>
      </c>
      <c r="AZ37" s="494">
        <v>108</v>
      </c>
      <c r="BA37" s="495">
        <v>96</v>
      </c>
      <c r="BB37" s="496">
        <v>105</v>
      </c>
      <c r="BC37" s="493">
        <v>126</v>
      </c>
      <c r="BD37" s="493">
        <v>69</v>
      </c>
      <c r="BE37" s="493">
        <v>103</v>
      </c>
      <c r="BF37" s="493">
        <v>66</v>
      </c>
      <c r="BG37" s="494">
        <v>76</v>
      </c>
      <c r="BH37" s="497">
        <v>102</v>
      </c>
      <c r="BI37" s="493">
        <v>84</v>
      </c>
      <c r="BJ37" s="498">
        <v>73</v>
      </c>
      <c r="BK37" s="496">
        <v>365</v>
      </c>
      <c r="BL37" s="493">
        <v>391</v>
      </c>
      <c r="BM37" s="493">
        <v>350</v>
      </c>
      <c r="BN37" s="493">
        <v>379</v>
      </c>
      <c r="BO37" s="493">
        <v>400</v>
      </c>
      <c r="BP37" s="493">
        <v>383</v>
      </c>
      <c r="BQ37" s="493">
        <v>356</v>
      </c>
      <c r="BR37" s="493">
        <v>364</v>
      </c>
      <c r="BS37" s="493">
        <v>325</v>
      </c>
      <c r="BT37" s="494">
        <v>279</v>
      </c>
      <c r="BU37" s="495">
        <v>271</v>
      </c>
      <c r="BV37" s="496">
        <v>229</v>
      </c>
      <c r="BW37" s="493">
        <v>254</v>
      </c>
      <c r="BX37" s="493">
        <v>209</v>
      </c>
      <c r="BY37" s="493">
        <v>225</v>
      </c>
      <c r="BZ37" s="493">
        <v>192</v>
      </c>
      <c r="CA37" s="494">
        <v>208</v>
      </c>
      <c r="CB37" s="497">
        <v>210</v>
      </c>
      <c r="CC37" s="493">
        <v>210</v>
      </c>
      <c r="CD37" s="498">
        <v>161</v>
      </c>
    </row>
    <row r="38" spans="1:82" ht="14.25" thickBot="1" x14ac:dyDescent="0.3">
      <c r="A38" s="492" t="s">
        <v>196</v>
      </c>
      <c r="B38" s="473" t="s">
        <v>144</v>
      </c>
      <c r="C38" s="499">
        <v>68</v>
      </c>
      <c r="D38" s="499">
        <v>44</v>
      </c>
      <c r="E38" s="499">
        <v>52</v>
      </c>
      <c r="F38" s="499">
        <v>36</v>
      </c>
      <c r="G38" s="499">
        <v>43</v>
      </c>
      <c r="H38" s="499">
        <v>54</v>
      </c>
      <c r="I38" s="499">
        <v>46</v>
      </c>
      <c r="J38" s="499">
        <v>48</v>
      </c>
      <c r="K38" s="499">
        <v>38</v>
      </c>
      <c r="L38" s="500">
        <v>26</v>
      </c>
      <c r="M38" s="531">
        <v>33</v>
      </c>
      <c r="N38" s="502">
        <v>21</v>
      </c>
      <c r="O38" s="499">
        <v>43</v>
      </c>
      <c r="P38" s="499">
        <v>32</v>
      </c>
      <c r="Q38" s="499">
        <v>31</v>
      </c>
      <c r="R38" s="499">
        <v>27</v>
      </c>
      <c r="S38" s="500">
        <v>29</v>
      </c>
      <c r="T38" s="532">
        <v>25</v>
      </c>
      <c r="U38" s="533">
        <v>23</v>
      </c>
      <c r="V38" s="534">
        <v>26</v>
      </c>
      <c r="W38" s="502" t="s">
        <v>173</v>
      </c>
      <c r="X38" s="499" t="s">
        <v>173</v>
      </c>
      <c r="Y38" s="499" t="s">
        <v>173</v>
      </c>
      <c r="Z38" s="499" t="s">
        <v>173</v>
      </c>
      <c r="AA38" s="499" t="s">
        <v>173</v>
      </c>
      <c r="AB38" s="499" t="s">
        <v>173</v>
      </c>
      <c r="AC38" s="499" t="s">
        <v>173</v>
      </c>
      <c r="AD38" s="499" t="s">
        <v>173</v>
      </c>
      <c r="AE38" s="499" t="s">
        <v>173</v>
      </c>
      <c r="AF38" s="500" t="s">
        <v>173</v>
      </c>
      <c r="AG38" s="531" t="s">
        <v>173</v>
      </c>
      <c r="AH38" s="502" t="s">
        <v>173</v>
      </c>
      <c r="AI38" s="499" t="s">
        <v>173</v>
      </c>
      <c r="AJ38" s="499" t="s">
        <v>173</v>
      </c>
      <c r="AK38" s="499" t="s">
        <v>173</v>
      </c>
      <c r="AL38" s="499" t="s">
        <v>173</v>
      </c>
      <c r="AM38" s="500" t="s">
        <v>173</v>
      </c>
      <c r="AN38" s="535" t="s">
        <v>173</v>
      </c>
      <c r="AO38" s="536" t="s">
        <v>173</v>
      </c>
      <c r="AP38" s="537" t="s">
        <v>173</v>
      </c>
      <c r="AQ38" s="502">
        <v>144</v>
      </c>
      <c r="AR38" s="499">
        <v>152</v>
      </c>
      <c r="AS38" s="499">
        <v>121</v>
      </c>
      <c r="AT38" s="499">
        <v>130</v>
      </c>
      <c r="AU38" s="499">
        <v>123</v>
      </c>
      <c r="AV38" s="499">
        <v>126</v>
      </c>
      <c r="AW38" s="499">
        <v>104</v>
      </c>
      <c r="AX38" s="499">
        <v>77</v>
      </c>
      <c r="AY38" s="499">
        <v>83</v>
      </c>
      <c r="AZ38" s="500">
        <v>80</v>
      </c>
      <c r="BA38" s="531">
        <v>67</v>
      </c>
      <c r="BB38" s="502">
        <v>74</v>
      </c>
      <c r="BC38" s="499">
        <v>80</v>
      </c>
      <c r="BD38" s="499">
        <v>66</v>
      </c>
      <c r="BE38" s="499">
        <v>79</v>
      </c>
      <c r="BF38" s="499">
        <v>79</v>
      </c>
      <c r="BG38" s="500">
        <v>61</v>
      </c>
      <c r="BH38" s="532">
        <v>80</v>
      </c>
      <c r="BI38" s="533">
        <v>48</v>
      </c>
      <c r="BJ38" s="534">
        <v>69</v>
      </c>
      <c r="BK38" s="502">
        <v>212</v>
      </c>
      <c r="BL38" s="499">
        <v>196</v>
      </c>
      <c r="BM38" s="499">
        <v>173</v>
      </c>
      <c r="BN38" s="499">
        <v>166</v>
      </c>
      <c r="BO38" s="499">
        <v>166</v>
      </c>
      <c r="BP38" s="499">
        <v>180</v>
      </c>
      <c r="BQ38" s="499">
        <v>150</v>
      </c>
      <c r="BR38" s="499">
        <v>125</v>
      </c>
      <c r="BS38" s="499">
        <v>121</v>
      </c>
      <c r="BT38" s="500">
        <v>106</v>
      </c>
      <c r="BU38" s="531">
        <v>100</v>
      </c>
      <c r="BV38" s="502">
        <v>95</v>
      </c>
      <c r="BW38" s="499">
        <v>123</v>
      </c>
      <c r="BX38" s="499">
        <v>98</v>
      </c>
      <c r="BY38" s="499">
        <v>110</v>
      </c>
      <c r="BZ38" s="499">
        <v>106</v>
      </c>
      <c r="CA38" s="500">
        <v>90</v>
      </c>
      <c r="CB38" s="532">
        <v>105</v>
      </c>
      <c r="CC38" s="533">
        <v>71</v>
      </c>
      <c r="CD38" s="534">
        <v>95</v>
      </c>
    </row>
    <row r="39" spans="1:82" x14ac:dyDescent="0.2">
      <c r="A39" s="538" t="s">
        <v>264</v>
      </c>
    </row>
    <row r="44" spans="1:82" x14ac:dyDescent="0.2">
      <c r="N44" s="539" t="s">
        <v>265</v>
      </c>
    </row>
    <row r="45" spans="1:82" ht="15" x14ac:dyDescent="0.25">
      <c r="A45" s="540" t="s">
        <v>266</v>
      </c>
      <c r="I45" s="541" t="s">
        <v>23</v>
      </c>
      <c r="N45" s="542" t="s">
        <v>267</v>
      </c>
    </row>
    <row r="48" spans="1:82" ht="13.5" thickBot="1" x14ac:dyDescent="0.25">
      <c r="C48" s="463" t="s">
        <v>12</v>
      </c>
      <c r="D48" s="467" t="s">
        <v>19</v>
      </c>
      <c r="E48" s="463" t="s">
        <v>20</v>
      </c>
      <c r="F48" s="463" t="s">
        <v>147</v>
      </c>
      <c r="I48" s="308" t="s">
        <v>12</v>
      </c>
      <c r="J48" s="308" t="s">
        <v>19</v>
      </c>
      <c r="K48" s="328" t="s">
        <v>20</v>
      </c>
      <c r="L48" s="308" t="s">
        <v>147</v>
      </c>
      <c r="N48" s="543" t="s">
        <v>136</v>
      </c>
      <c r="O48" s="544">
        <v>2011</v>
      </c>
      <c r="P48" s="544">
        <v>2018</v>
      </c>
      <c r="Q48" s="544">
        <v>2019</v>
      </c>
      <c r="R48" s="544">
        <v>2020</v>
      </c>
      <c r="T48" s="543" t="s">
        <v>136</v>
      </c>
      <c r="U48" s="544">
        <v>2020</v>
      </c>
      <c r="V48" s="545"/>
      <c r="W48" s="546"/>
    </row>
    <row r="49" spans="1:24" x14ac:dyDescent="0.2">
      <c r="A49" s="480" t="s">
        <v>27</v>
      </c>
      <c r="C49" s="481">
        <v>1744</v>
      </c>
      <c r="D49" s="481">
        <v>1401</v>
      </c>
      <c r="E49" s="481">
        <v>1331</v>
      </c>
      <c r="F49" s="481">
        <v>1061</v>
      </c>
      <c r="I49" s="547">
        <v>60026841</v>
      </c>
      <c r="J49" s="547">
        <v>59877221</v>
      </c>
      <c r="K49" s="547">
        <v>59729080.5</v>
      </c>
      <c r="L49" s="547">
        <v>59438850.5</v>
      </c>
      <c r="N49" s="548" t="s">
        <v>27</v>
      </c>
      <c r="O49" s="549">
        <f>C49/I49*1000000</f>
        <v>29.053669507612437</v>
      </c>
      <c r="P49" s="549">
        <f t="shared" ref="P49:R64" si="0">D49/J49*1000000</f>
        <v>23.397879470725606</v>
      </c>
      <c r="Q49" s="549">
        <f>E49/K49*1000000</f>
        <v>22.28395262170493</v>
      </c>
      <c r="R49" s="549">
        <f>F49/L49*1000000</f>
        <v>17.850277908722344</v>
      </c>
      <c r="T49" s="550" t="s">
        <v>200</v>
      </c>
      <c r="U49" s="551">
        <v>32.201663905976396</v>
      </c>
      <c r="V49" s="550"/>
      <c r="W49" s="551"/>
      <c r="X49" s="539" t="s">
        <v>268</v>
      </c>
    </row>
    <row r="50" spans="1:24" x14ac:dyDescent="0.2">
      <c r="A50" s="492" t="s">
        <v>171</v>
      </c>
      <c r="C50" s="493">
        <v>137</v>
      </c>
      <c r="D50" s="493">
        <v>108</v>
      </c>
      <c r="E50" s="493">
        <v>89</v>
      </c>
      <c r="F50" s="493">
        <v>73</v>
      </c>
      <c r="I50" s="552">
        <v>4413816</v>
      </c>
      <c r="J50" s="552">
        <v>4339238</v>
      </c>
      <c r="K50" s="552">
        <v>4319891</v>
      </c>
      <c r="L50" s="552">
        <v>4293081</v>
      </c>
      <c r="N50" s="550" t="s">
        <v>198</v>
      </c>
      <c r="O50" s="551">
        <f t="shared" ref="O50:R73" si="1">C50/I50*1000000</f>
        <v>31.038901485698545</v>
      </c>
      <c r="P50" s="551">
        <f t="shared" si="0"/>
        <v>24.889162567252594</v>
      </c>
      <c r="Q50" s="551">
        <f t="shared" si="0"/>
        <v>20.602371680211377</v>
      </c>
      <c r="R50" s="551">
        <f t="shared" si="0"/>
        <v>17.004104977287874</v>
      </c>
      <c r="T50" s="550" t="s">
        <v>207</v>
      </c>
      <c r="U50" s="551">
        <v>31.112854967426571</v>
      </c>
      <c r="V50" s="550"/>
      <c r="W50" s="551"/>
    </row>
    <row r="51" spans="1:24" x14ac:dyDescent="0.2">
      <c r="A51" s="492" t="s">
        <v>262</v>
      </c>
      <c r="C51" s="499">
        <v>3</v>
      </c>
      <c r="D51" s="499">
        <v>3</v>
      </c>
      <c r="E51" s="499">
        <v>1</v>
      </c>
      <c r="F51" s="499" t="s">
        <v>173</v>
      </c>
      <c r="I51" s="552">
        <v>127229</v>
      </c>
      <c r="J51" s="552">
        <v>125933</v>
      </c>
      <c r="K51" s="552">
        <v>125343.5</v>
      </c>
      <c r="L51" s="552">
        <v>124561.5</v>
      </c>
      <c r="N51" s="550" t="s">
        <v>269</v>
      </c>
      <c r="O51" s="551">
        <f t="shared" si="1"/>
        <v>23.579529824175307</v>
      </c>
      <c r="P51" s="551">
        <f t="shared" si="0"/>
        <v>23.822191165143369</v>
      </c>
      <c r="Q51" s="551">
        <f t="shared" si="0"/>
        <v>7.9780762464746866</v>
      </c>
      <c r="R51" s="553" t="s">
        <v>45</v>
      </c>
      <c r="T51" s="550" t="s">
        <v>205</v>
      </c>
      <c r="U51" s="551">
        <v>23.58740639169292</v>
      </c>
      <c r="V51" s="550"/>
      <c r="W51" s="551"/>
    </row>
    <row r="52" spans="1:24" x14ac:dyDescent="0.2">
      <c r="A52" s="492" t="s">
        <v>174</v>
      </c>
      <c r="C52" s="493">
        <v>49</v>
      </c>
      <c r="D52" s="493">
        <v>51</v>
      </c>
      <c r="E52" s="493">
        <v>41</v>
      </c>
      <c r="F52" s="493">
        <v>49</v>
      </c>
      <c r="I52" s="552">
        <v>1591344.5</v>
      </c>
      <c r="J52" s="552">
        <v>1537260.5</v>
      </c>
      <c r="K52" s="552">
        <v>1528903</v>
      </c>
      <c r="L52" s="552">
        <v>1521660.5</v>
      </c>
      <c r="N52" s="550" t="s">
        <v>200</v>
      </c>
      <c r="O52" s="551">
        <f t="shared" si="1"/>
        <v>30.791572786407968</v>
      </c>
      <c r="P52" s="551">
        <f t="shared" si="0"/>
        <v>33.175899595416652</v>
      </c>
      <c r="Q52" s="551">
        <f t="shared" si="0"/>
        <v>26.816612957133319</v>
      </c>
      <c r="R52" s="551">
        <f t="shared" si="0"/>
        <v>32.201663905976396</v>
      </c>
      <c r="T52" s="550" t="s">
        <v>203</v>
      </c>
      <c r="U52" s="551">
        <v>22.771652738860535</v>
      </c>
      <c r="V52" s="550"/>
      <c r="W52" s="551"/>
    </row>
    <row r="53" spans="1:24" x14ac:dyDescent="0.2">
      <c r="A53" s="492" t="s">
        <v>175</v>
      </c>
      <c r="C53" s="499">
        <v>268</v>
      </c>
      <c r="D53" s="499">
        <v>220</v>
      </c>
      <c r="E53" s="499">
        <v>188</v>
      </c>
      <c r="F53" s="499">
        <v>148</v>
      </c>
      <c r="I53" s="552">
        <v>9778562</v>
      </c>
      <c r="J53" s="552">
        <v>9998897.5</v>
      </c>
      <c r="K53" s="552">
        <v>10019217.5</v>
      </c>
      <c r="L53" s="552">
        <v>10004578</v>
      </c>
      <c r="N53" s="550" t="s">
        <v>201</v>
      </c>
      <c r="O53" s="551">
        <f t="shared" si="1"/>
        <v>27.406892751715436</v>
      </c>
      <c r="P53" s="551">
        <f t="shared" si="0"/>
        <v>22.002425767440858</v>
      </c>
      <c r="Q53" s="551">
        <f t="shared" si="0"/>
        <v>18.763940397541027</v>
      </c>
      <c r="R53" s="551">
        <f t="shared" si="0"/>
        <v>14.793227660377079</v>
      </c>
      <c r="T53" s="550" t="s">
        <v>206</v>
      </c>
      <c r="U53" s="551">
        <v>20.851894678975604</v>
      </c>
      <c r="V53" s="548"/>
      <c r="W53" s="549"/>
    </row>
    <row r="54" spans="1:24" ht="22.5" x14ac:dyDescent="0.2">
      <c r="A54" s="492" t="s">
        <v>263</v>
      </c>
      <c r="C54" s="493">
        <v>17</v>
      </c>
      <c r="D54" s="493">
        <v>7</v>
      </c>
      <c r="E54" s="493">
        <v>16</v>
      </c>
      <c r="F54" s="493">
        <v>6</v>
      </c>
      <c r="I54" s="552">
        <v>1033737</v>
      </c>
      <c r="J54" s="552">
        <v>1071386</v>
      </c>
      <c r="K54" s="552">
        <v>1076051.5</v>
      </c>
      <c r="L54" s="552">
        <v>1077573.5</v>
      </c>
      <c r="N54" s="550" t="s">
        <v>235</v>
      </c>
      <c r="O54" s="551">
        <f t="shared" si="1"/>
        <v>16.445188669845425</v>
      </c>
      <c r="P54" s="551">
        <f t="shared" si="0"/>
        <v>6.5335929347592749</v>
      </c>
      <c r="Q54" s="551">
        <f t="shared" si="0"/>
        <v>14.869176800552763</v>
      </c>
      <c r="R54" s="551">
        <f t="shared" si="0"/>
        <v>5.5680656586302462</v>
      </c>
      <c r="T54" s="550" t="s">
        <v>208</v>
      </c>
      <c r="U54" s="551">
        <v>20.591794900408782</v>
      </c>
      <c r="V54" s="554"/>
      <c r="W54" s="551"/>
    </row>
    <row r="55" spans="1:24" x14ac:dyDescent="0.2">
      <c r="A55" s="492" t="s">
        <v>177</v>
      </c>
      <c r="C55" s="499">
        <v>179</v>
      </c>
      <c r="D55" s="499">
        <v>140</v>
      </c>
      <c r="E55" s="499">
        <v>143</v>
      </c>
      <c r="F55" s="499">
        <v>111</v>
      </c>
      <c r="I55" s="552">
        <v>4883467</v>
      </c>
      <c r="J55" s="552">
        <v>4882763</v>
      </c>
      <c r="K55" s="552">
        <v>4881861.5</v>
      </c>
      <c r="L55" s="552">
        <v>4874481.5</v>
      </c>
      <c r="N55" s="550" t="s">
        <v>203</v>
      </c>
      <c r="O55" s="551">
        <f t="shared" si="1"/>
        <v>36.65428680075037</v>
      </c>
      <c r="P55" s="551">
        <f t="shared" si="0"/>
        <v>28.672290668213879</v>
      </c>
      <c r="Q55" s="551">
        <f t="shared" si="0"/>
        <v>29.29210507098573</v>
      </c>
      <c r="R55" s="551">
        <f t="shared" si="0"/>
        <v>22.771652738860535</v>
      </c>
      <c r="T55" s="550" t="s">
        <v>209</v>
      </c>
      <c r="U55" s="551">
        <v>20.198328431611117</v>
      </c>
      <c r="V55" s="550"/>
      <c r="W55" s="551"/>
    </row>
    <row r="56" spans="1:24" ht="22.5" x14ac:dyDescent="0.2">
      <c r="A56" s="492" t="s">
        <v>178</v>
      </c>
      <c r="C56" s="493">
        <v>40</v>
      </c>
      <c r="D56" s="493">
        <v>31</v>
      </c>
      <c r="E56" s="493">
        <v>26</v>
      </c>
      <c r="F56" s="493">
        <v>23</v>
      </c>
      <c r="I56" s="552">
        <v>1224501.5</v>
      </c>
      <c r="J56" s="552">
        <v>1210784.5</v>
      </c>
      <c r="K56" s="552">
        <v>1208315</v>
      </c>
      <c r="L56" s="552">
        <v>1203863</v>
      </c>
      <c r="N56" s="550" t="s">
        <v>236</v>
      </c>
      <c r="O56" s="551">
        <f t="shared" si="1"/>
        <v>32.666354430762233</v>
      </c>
      <c r="P56" s="551">
        <f t="shared" si="0"/>
        <v>25.603234927437541</v>
      </c>
      <c r="Q56" s="551">
        <f t="shared" si="0"/>
        <v>21.517567852753626</v>
      </c>
      <c r="R56" s="551">
        <f t="shared" si="0"/>
        <v>19.105163959686443</v>
      </c>
      <c r="T56" s="550" t="s">
        <v>214</v>
      </c>
      <c r="U56" s="551">
        <v>20.174509507237605</v>
      </c>
      <c r="V56" s="550"/>
      <c r="W56" s="551"/>
    </row>
    <row r="57" spans="1:24" ht="22.5" x14ac:dyDescent="0.2">
      <c r="A57" s="492" t="s">
        <v>179</v>
      </c>
      <c r="C57" s="499">
        <v>168</v>
      </c>
      <c r="D57" s="499">
        <v>145</v>
      </c>
      <c r="E57" s="499">
        <v>143</v>
      </c>
      <c r="F57" s="499">
        <v>105</v>
      </c>
      <c r="I57" s="552">
        <v>4381454.5</v>
      </c>
      <c r="J57" s="552">
        <v>4452686.5</v>
      </c>
      <c r="K57" s="552">
        <v>4461786</v>
      </c>
      <c r="L57" s="552">
        <v>4451528</v>
      </c>
      <c r="N57" s="550" t="s">
        <v>205</v>
      </c>
      <c r="O57" s="551">
        <f t="shared" si="1"/>
        <v>38.343431387910108</v>
      </c>
      <c r="P57" s="551">
        <f t="shared" si="0"/>
        <v>32.564610151646647</v>
      </c>
      <c r="Q57" s="551">
        <f t="shared" si="0"/>
        <v>32.049945918517828</v>
      </c>
      <c r="R57" s="551">
        <f t="shared" si="0"/>
        <v>23.58740639169292</v>
      </c>
      <c r="T57" s="550" t="s">
        <v>236</v>
      </c>
      <c r="U57" s="551">
        <v>19.105163959686443</v>
      </c>
      <c r="V57" s="550"/>
      <c r="W57" s="551"/>
    </row>
    <row r="58" spans="1:24" x14ac:dyDescent="0.2">
      <c r="A58" s="492" t="s">
        <v>180</v>
      </c>
      <c r="C58" s="493">
        <v>133</v>
      </c>
      <c r="D58" s="493">
        <v>116</v>
      </c>
      <c r="E58" s="493">
        <v>110</v>
      </c>
      <c r="F58" s="493">
        <v>77</v>
      </c>
      <c r="I58" s="552">
        <v>3729899</v>
      </c>
      <c r="J58" s="552">
        <v>3706695.5</v>
      </c>
      <c r="K58" s="552">
        <v>3696949</v>
      </c>
      <c r="L58" s="552">
        <v>3692710</v>
      </c>
      <c r="N58" s="550" t="s">
        <v>206</v>
      </c>
      <c r="O58" s="551">
        <f t="shared" si="1"/>
        <v>35.65780199410225</v>
      </c>
      <c r="P58" s="551">
        <f t="shared" si="0"/>
        <v>31.294720594124872</v>
      </c>
      <c r="Q58" s="551">
        <f t="shared" si="0"/>
        <v>29.754264935761892</v>
      </c>
      <c r="R58" s="551">
        <f t="shared" si="0"/>
        <v>20.851894678975604</v>
      </c>
      <c r="T58" s="548" t="s">
        <v>27</v>
      </c>
      <c r="U58" s="549">
        <v>17.850277908722344</v>
      </c>
      <c r="V58" s="550"/>
      <c r="W58" s="551"/>
    </row>
    <row r="59" spans="1:24" x14ac:dyDescent="0.2">
      <c r="A59" s="492" t="s">
        <v>181</v>
      </c>
      <c r="C59" s="499">
        <v>26</v>
      </c>
      <c r="D59" s="499">
        <v>15</v>
      </c>
      <c r="E59" s="499">
        <v>19</v>
      </c>
      <c r="F59" s="499">
        <v>27</v>
      </c>
      <c r="I59" s="552">
        <v>889928.5</v>
      </c>
      <c r="J59" s="552">
        <v>875110.5</v>
      </c>
      <c r="K59" s="552">
        <v>871954.5</v>
      </c>
      <c r="L59" s="552">
        <v>867808.5</v>
      </c>
      <c r="N59" s="550" t="s">
        <v>207</v>
      </c>
      <c r="O59" s="551">
        <f t="shared" si="1"/>
        <v>29.215830260520928</v>
      </c>
      <c r="P59" s="551">
        <f t="shared" si="0"/>
        <v>17.140692518259122</v>
      </c>
      <c r="Q59" s="551">
        <f t="shared" si="0"/>
        <v>21.790127810568098</v>
      </c>
      <c r="R59" s="551">
        <f t="shared" si="0"/>
        <v>31.112854967426571</v>
      </c>
      <c r="T59" s="550" t="s">
        <v>215</v>
      </c>
      <c r="U59" s="551">
        <v>17.289434752804748</v>
      </c>
      <c r="V59" s="550"/>
      <c r="W59" s="551"/>
    </row>
    <row r="60" spans="1:24" x14ac:dyDescent="0.2">
      <c r="A60" s="492" t="s">
        <v>182</v>
      </c>
      <c r="C60" s="493">
        <v>51</v>
      </c>
      <c r="D60" s="493">
        <v>44</v>
      </c>
      <c r="E60" s="493">
        <v>49</v>
      </c>
      <c r="F60" s="493">
        <v>31</v>
      </c>
      <c r="I60" s="552">
        <v>1549813</v>
      </c>
      <c r="J60" s="552">
        <v>1523326</v>
      </c>
      <c r="K60" s="552">
        <v>1516496.5</v>
      </c>
      <c r="L60" s="552">
        <v>1505454</v>
      </c>
      <c r="N60" s="550" t="s">
        <v>208</v>
      </c>
      <c r="O60" s="551">
        <f t="shared" si="1"/>
        <v>32.907195900408631</v>
      </c>
      <c r="P60" s="551">
        <f t="shared" si="0"/>
        <v>28.884165306703881</v>
      </c>
      <c r="Q60" s="551">
        <f t="shared" si="0"/>
        <v>32.311317566509388</v>
      </c>
      <c r="R60" s="551">
        <f t="shared" si="0"/>
        <v>20.591794900408782</v>
      </c>
      <c r="T60" s="554" t="s">
        <v>270</v>
      </c>
      <c r="U60" s="551">
        <v>17.075073977758009</v>
      </c>
      <c r="V60" s="550"/>
      <c r="W60" s="551"/>
    </row>
    <row r="61" spans="1:24" x14ac:dyDescent="0.2">
      <c r="A61" s="492" t="s">
        <v>183</v>
      </c>
      <c r="C61" s="499">
        <v>229</v>
      </c>
      <c r="D61" s="499">
        <v>176</v>
      </c>
      <c r="E61" s="499">
        <v>157</v>
      </c>
      <c r="F61" s="499">
        <v>116</v>
      </c>
      <c r="I61" s="552">
        <v>5584376</v>
      </c>
      <c r="J61" s="552">
        <v>5773841</v>
      </c>
      <c r="K61" s="552">
        <v>5764388</v>
      </c>
      <c r="L61" s="552">
        <v>5743049.5</v>
      </c>
      <c r="N61" s="550" t="s">
        <v>209</v>
      </c>
      <c r="O61" s="551">
        <f t="shared" si="1"/>
        <v>41.007267418956026</v>
      </c>
      <c r="P61" s="551">
        <f t="shared" si="0"/>
        <v>30.482308051087657</v>
      </c>
      <c r="Q61" s="551">
        <f t="shared" si="0"/>
        <v>27.236195759202886</v>
      </c>
      <c r="R61" s="551">
        <f t="shared" si="0"/>
        <v>20.198328431611117</v>
      </c>
      <c r="T61" s="550" t="s">
        <v>198</v>
      </c>
      <c r="U61" s="551">
        <v>17.004104977287874</v>
      </c>
      <c r="V61" s="550"/>
      <c r="W61" s="551"/>
    </row>
    <row r="62" spans="1:24" x14ac:dyDescent="0.2">
      <c r="A62" s="505" t="s">
        <v>184</v>
      </c>
      <c r="C62" s="507">
        <v>34</v>
      </c>
      <c r="D62" s="507">
        <v>31</v>
      </c>
      <c r="E62" s="507">
        <v>32</v>
      </c>
      <c r="F62" s="507">
        <v>20</v>
      </c>
      <c r="I62" s="555">
        <v>1330422</v>
      </c>
      <c r="J62" s="555">
        <v>1303352</v>
      </c>
      <c r="K62" s="555">
        <v>1297293</v>
      </c>
      <c r="L62" s="555">
        <v>1287476.5</v>
      </c>
      <c r="N62" s="548" t="s">
        <v>137</v>
      </c>
      <c r="O62" s="549">
        <f t="shared" si="1"/>
        <v>25.555801091683694</v>
      </c>
      <c r="P62" s="549">
        <f t="shared" si="0"/>
        <v>23.784825588175718</v>
      </c>
      <c r="Q62" s="549">
        <f t="shared" si="0"/>
        <v>24.666748375270661</v>
      </c>
      <c r="R62" s="549">
        <f t="shared" si="0"/>
        <v>15.534264120548997</v>
      </c>
      <c r="T62" s="554" t="s">
        <v>271</v>
      </c>
      <c r="U62" s="551">
        <v>16.528816338404376</v>
      </c>
      <c r="V62" s="554"/>
      <c r="W62" s="551"/>
    </row>
    <row r="63" spans="1:24" x14ac:dyDescent="0.2">
      <c r="A63" s="514" t="s">
        <v>185</v>
      </c>
      <c r="C63" s="515">
        <v>7</v>
      </c>
      <c r="D63" s="515" t="s">
        <v>173</v>
      </c>
      <c r="E63" s="515">
        <v>6</v>
      </c>
      <c r="F63" s="515">
        <v>5</v>
      </c>
      <c r="I63" s="556">
        <v>306162</v>
      </c>
      <c r="J63" s="556">
        <v>298198.5</v>
      </c>
      <c r="K63" s="556">
        <v>296075.5</v>
      </c>
      <c r="L63" s="556">
        <v>292824.5</v>
      </c>
      <c r="N63" s="554" t="s">
        <v>270</v>
      </c>
      <c r="O63" s="551">
        <f t="shared" si="1"/>
        <v>22.86371267498906</v>
      </c>
      <c r="P63" s="557" t="s">
        <v>45</v>
      </c>
      <c r="Q63" s="551">
        <f t="shared" si="0"/>
        <v>20.265101300175122</v>
      </c>
      <c r="R63" s="551">
        <f t="shared" si="0"/>
        <v>17.075073977758009</v>
      </c>
      <c r="T63" s="550" t="s">
        <v>220</v>
      </c>
      <c r="U63" s="551">
        <v>16.241549318870025</v>
      </c>
      <c r="V63" s="550"/>
      <c r="W63" s="553"/>
    </row>
    <row r="64" spans="1:24" x14ac:dyDescent="0.2">
      <c r="A64" s="514" t="s">
        <v>186</v>
      </c>
      <c r="C64" s="522">
        <v>7</v>
      </c>
      <c r="D64" s="522">
        <v>8</v>
      </c>
      <c r="E64" s="522">
        <v>8</v>
      </c>
      <c r="F64" s="522">
        <v>5</v>
      </c>
      <c r="I64" s="556">
        <v>309851.5</v>
      </c>
      <c r="J64" s="556">
        <v>305592.5</v>
      </c>
      <c r="K64" s="556">
        <v>304595.5</v>
      </c>
      <c r="L64" s="556">
        <v>302502</v>
      </c>
      <c r="N64" s="554" t="s">
        <v>271</v>
      </c>
      <c r="O64" s="551">
        <f t="shared" si="1"/>
        <v>22.591467202837489</v>
      </c>
      <c r="P64" s="551">
        <f>D64/J64*1000000</f>
        <v>26.178652944689414</v>
      </c>
      <c r="Q64" s="551">
        <f t="shared" si="0"/>
        <v>26.264340740424597</v>
      </c>
      <c r="R64" s="551">
        <f t="shared" si="0"/>
        <v>16.528816338404376</v>
      </c>
      <c r="T64" s="554" t="s">
        <v>272</v>
      </c>
      <c r="U64" s="551">
        <v>15.866845433125214</v>
      </c>
      <c r="V64" s="548"/>
      <c r="W64" s="551"/>
    </row>
    <row r="65" spans="1:24" x14ac:dyDescent="0.2">
      <c r="A65" s="514" t="s">
        <v>187</v>
      </c>
      <c r="C65" s="515">
        <v>10</v>
      </c>
      <c r="D65" s="515">
        <v>10</v>
      </c>
      <c r="E65" s="515">
        <v>7</v>
      </c>
      <c r="F65" s="515">
        <v>5</v>
      </c>
      <c r="I65" s="556">
        <v>320803</v>
      </c>
      <c r="J65" s="556">
        <v>317700</v>
      </c>
      <c r="K65" s="556">
        <v>316864.5</v>
      </c>
      <c r="L65" s="556">
        <v>315122.5</v>
      </c>
      <c r="N65" s="554" t="s">
        <v>272</v>
      </c>
      <c r="O65" s="551">
        <f t="shared" si="1"/>
        <v>31.17177831878131</v>
      </c>
      <c r="P65" s="551">
        <f t="shared" si="1"/>
        <v>31.476235442241109</v>
      </c>
      <c r="Q65" s="551">
        <f t="shared" si="1"/>
        <v>22.091461807807438</v>
      </c>
      <c r="R65" s="551">
        <f t="shared" si="1"/>
        <v>15.866845433125214</v>
      </c>
      <c r="T65" s="548" t="s">
        <v>137</v>
      </c>
      <c r="U65" s="551">
        <v>15.534264120548997</v>
      </c>
      <c r="V65" s="554"/>
      <c r="W65" s="551"/>
      <c r="X65" s="558" t="s">
        <v>188</v>
      </c>
    </row>
    <row r="66" spans="1:24" x14ac:dyDescent="0.2">
      <c r="A66" s="514" t="s">
        <v>189</v>
      </c>
      <c r="C66" s="522">
        <v>10</v>
      </c>
      <c r="D66" s="522">
        <v>13</v>
      </c>
      <c r="E66" s="522">
        <v>11</v>
      </c>
      <c r="F66" s="522">
        <v>5</v>
      </c>
      <c r="I66" s="556">
        <v>393605.5</v>
      </c>
      <c r="J66" s="556">
        <v>381861</v>
      </c>
      <c r="K66" s="556">
        <v>379757.5</v>
      </c>
      <c r="L66" s="556">
        <v>377027.5</v>
      </c>
      <c r="N66" s="554" t="s">
        <v>273</v>
      </c>
      <c r="O66" s="551">
        <f t="shared" si="1"/>
        <v>25.406149050254633</v>
      </c>
      <c r="P66" s="551">
        <f t="shared" si="1"/>
        <v>34.043801278475676</v>
      </c>
      <c r="Q66" s="551">
        <f t="shared" si="1"/>
        <v>28.965853208955714</v>
      </c>
      <c r="R66" s="551">
        <f t="shared" si="1"/>
        <v>13.261632109063662</v>
      </c>
      <c r="T66" s="550" t="s">
        <v>201</v>
      </c>
      <c r="U66" s="551">
        <v>14.793227660377079</v>
      </c>
      <c r="V66" s="550"/>
      <c r="W66" s="551"/>
      <c r="X66" s="559"/>
    </row>
    <row r="67" spans="1:24" x14ac:dyDescent="0.2">
      <c r="A67" s="492" t="s">
        <v>190</v>
      </c>
      <c r="C67" s="499">
        <v>3</v>
      </c>
      <c r="D67" s="499">
        <v>1</v>
      </c>
      <c r="E67" s="499">
        <v>4</v>
      </c>
      <c r="F67" s="499">
        <v>6</v>
      </c>
      <c r="I67" s="560">
        <v>314366</v>
      </c>
      <c r="J67" s="560">
        <v>305177</v>
      </c>
      <c r="K67" s="560">
        <v>302153</v>
      </c>
      <c r="L67" s="560">
        <v>297405</v>
      </c>
      <c r="N67" s="550" t="s">
        <v>214</v>
      </c>
      <c r="O67" s="551">
        <f t="shared" si="1"/>
        <v>9.5430167384513584</v>
      </c>
      <c r="P67" s="551">
        <f t="shared" si="1"/>
        <v>3.2767869138237811</v>
      </c>
      <c r="Q67" s="551">
        <f t="shared" si="1"/>
        <v>13.238326278408621</v>
      </c>
      <c r="R67" s="551">
        <f t="shared" si="1"/>
        <v>20.174509507237605</v>
      </c>
      <c r="T67" s="550" t="s">
        <v>219</v>
      </c>
      <c r="U67" s="551">
        <v>14.625612640649212</v>
      </c>
      <c r="V67" s="550"/>
      <c r="W67" s="551"/>
    </row>
    <row r="68" spans="1:24" x14ac:dyDescent="0.2">
      <c r="A68" s="492" t="s">
        <v>191</v>
      </c>
      <c r="C68" s="493">
        <v>135</v>
      </c>
      <c r="D68" s="493">
        <v>98</v>
      </c>
      <c r="E68" s="493">
        <v>98</v>
      </c>
      <c r="F68" s="493">
        <v>98</v>
      </c>
      <c r="I68" s="552">
        <v>5825210</v>
      </c>
      <c r="J68" s="552">
        <v>5751590</v>
      </c>
      <c r="K68" s="552">
        <v>5726217</v>
      </c>
      <c r="L68" s="552">
        <v>5668201.5</v>
      </c>
      <c r="N68" s="550" t="s">
        <v>215</v>
      </c>
      <c r="O68" s="551">
        <f t="shared" si="1"/>
        <v>23.175130166981102</v>
      </c>
      <c r="P68" s="551">
        <f t="shared" si="1"/>
        <v>17.038766671476928</v>
      </c>
      <c r="Q68" s="551">
        <f t="shared" si="1"/>
        <v>17.114265840781098</v>
      </c>
      <c r="R68" s="551">
        <f t="shared" si="1"/>
        <v>17.289434752804748</v>
      </c>
      <c r="T68" s="550" t="s">
        <v>218</v>
      </c>
      <c r="U68" s="551">
        <v>13.849268292553008</v>
      </c>
      <c r="V68" s="550"/>
      <c r="W68" s="551"/>
    </row>
    <row r="69" spans="1:24" x14ac:dyDescent="0.2">
      <c r="A69" s="492" t="s">
        <v>192</v>
      </c>
      <c r="C69" s="499">
        <v>78</v>
      </c>
      <c r="D69" s="499">
        <v>53</v>
      </c>
      <c r="E69" s="499">
        <v>48</v>
      </c>
      <c r="F69" s="499">
        <v>43</v>
      </c>
      <c r="I69" s="552">
        <v>4102177.5</v>
      </c>
      <c r="J69" s="552">
        <v>3988247</v>
      </c>
      <c r="K69" s="552">
        <v>3964416.5</v>
      </c>
      <c r="L69" s="552">
        <v>3943541</v>
      </c>
      <c r="N69" s="550" t="s">
        <v>216</v>
      </c>
      <c r="O69" s="551">
        <f t="shared" si="1"/>
        <v>19.01429179990383</v>
      </c>
      <c r="P69" s="551">
        <f t="shared" si="1"/>
        <v>13.28904654099909</v>
      </c>
      <c r="Q69" s="551">
        <f t="shared" si="1"/>
        <v>12.107708662800691</v>
      </c>
      <c r="R69" s="551">
        <f t="shared" si="1"/>
        <v>10.903905905885093</v>
      </c>
      <c r="T69" s="554" t="s">
        <v>273</v>
      </c>
      <c r="U69" s="551">
        <v>13.261632109063662</v>
      </c>
      <c r="V69" s="550"/>
      <c r="W69" s="551"/>
    </row>
    <row r="70" spans="1:24" x14ac:dyDescent="0.2">
      <c r="A70" s="492" t="s">
        <v>193</v>
      </c>
      <c r="C70" s="493">
        <v>7</v>
      </c>
      <c r="D70" s="493">
        <v>3</v>
      </c>
      <c r="E70" s="493">
        <v>5</v>
      </c>
      <c r="F70" s="493">
        <v>5</v>
      </c>
      <c r="I70" s="552">
        <v>580075</v>
      </c>
      <c r="J70" s="552">
        <v>560777.5</v>
      </c>
      <c r="K70" s="552">
        <v>555920.5</v>
      </c>
      <c r="L70" s="552">
        <v>549192</v>
      </c>
      <c r="N70" s="550" t="s">
        <v>217</v>
      </c>
      <c r="O70" s="551">
        <f t="shared" si="1"/>
        <v>12.067405076929706</v>
      </c>
      <c r="P70" s="551">
        <f t="shared" si="1"/>
        <v>5.3497153505623887</v>
      </c>
      <c r="Q70" s="551">
        <f t="shared" si="1"/>
        <v>8.99409178110899</v>
      </c>
      <c r="R70" s="551">
        <f t="shared" si="1"/>
        <v>9.1042841119317099</v>
      </c>
      <c r="T70" s="550" t="s">
        <v>216</v>
      </c>
      <c r="U70" s="551">
        <v>10.903905905885093</v>
      </c>
      <c r="V70" s="554"/>
      <c r="W70" s="551"/>
    </row>
    <row r="71" spans="1:24" x14ac:dyDescent="0.2">
      <c r="A71" s="492" t="s">
        <v>194</v>
      </c>
      <c r="C71" s="499">
        <v>25</v>
      </c>
      <c r="D71" s="499">
        <v>38</v>
      </c>
      <c r="E71" s="499">
        <v>30</v>
      </c>
      <c r="F71" s="499">
        <v>26</v>
      </c>
      <c r="I71" s="552">
        <v>1970292.5</v>
      </c>
      <c r="J71" s="552">
        <v>1918139</v>
      </c>
      <c r="K71" s="552">
        <v>1903065.5</v>
      </c>
      <c r="L71" s="552">
        <v>1877355.5</v>
      </c>
      <c r="N71" s="550" t="s">
        <v>218</v>
      </c>
      <c r="O71" s="551">
        <f t="shared" si="1"/>
        <v>12.688471381787222</v>
      </c>
      <c r="P71" s="551">
        <f t="shared" si="1"/>
        <v>19.810868763942551</v>
      </c>
      <c r="Q71" s="551">
        <f t="shared" si="1"/>
        <v>15.764039650763467</v>
      </c>
      <c r="R71" s="551">
        <f t="shared" si="1"/>
        <v>13.849268292553008</v>
      </c>
      <c r="T71" s="550" t="s">
        <v>217</v>
      </c>
      <c r="U71" s="551">
        <v>9.1042841119317099</v>
      </c>
      <c r="V71" s="550"/>
      <c r="W71" s="551"/>
    </row>
    <row r="72" spans="1:24" x14ac:dyDescent="0.2">
      <c r="A72" s="492" t="s">
        <v>195</v>
      </c>
      <c r="C72" s="493">
        <v>129</v>
      </c>
      <c r="D72" s="493">
        <v>96</v>
      </c>
      <c r="E72" s="493">
        <v>109</v>
      </c>
      <c r="F72" s="493">
        <v>71</v>
      </c>
      <c r="I72" s="552">
        <v>5060714</v>
      </c>
      <c r="J72" s="552">
        <v>4925368</v>
      </c>
      <c r="K72" s="552">
        <v>4891919</v>
      </c>
      <c r="L72" s="552">
        <v>4854497.5</v>
      </c>
      <c r="N72" s="550" t="s">
        <v>219</v>
      </c>
      <c r="O72" s="551">
        <f t="shared" si="1"/>
        <v>25.49047426904583</v>
      </c>
      <c r="P72" s="551">
        <f t="shared" si="1"/>
        <v>19.490929408726412</v>
      </c>
      <c r="Q72" s="551">
        <f t="shared" si="1"/>
        <v>22.281644483483884</v>
      </c>
      <c r="R72" s="551">
        <f t="shared" si="1"/>
        <v>14.625612640649212</v>
      </c>
      <c r="T72" s="550" t="s">
        <v>235</v>
      </c>
      <c r="U72" s="551">
        <v>5.5680656586302462</v>
      </c>
      <c r="V72" s="550"/>
      <c r="W72" s="551"/>
    </row>
    <row r="73" spans="1:24" x14ac:dyDescent="0.2">
      <c r="A73" s="492" t="s">
        <v>196</v>
      </c>
      <c r="C73" s="499">
        <v>33</v>
      </c>
      <c r="D73" s="499">
        <v>25</v>
      </c>
      <c r="E73" s="499">
        <v>23</v>
      </c>
      <c r="F73" s="499">
        <v>26</v>
      </c>
      <c r="I73" s="552">
        <v>1655456</v>
      </c>
      <c r="J73" s="552">
        <v>1626648.5</v>
      </c>
      <c r="K73" s="552">
        <v>1616939</v>
      </c>
      <c r="L73" s="552">
        <v>1600832.5</v>
      </c>
      <c r="N73" s="550" t="s">
        <v>220</v>
      </c>
      <c r="O73" s="551">
        <f t="shared" si="1"/>
        <v>19.934084626833936</v>
      </c>
      <c r="P73" s="551">
        <f t="shared" si="1"/>
        <v>15.369024100781454</v>
      </c>
      <c r="Q73" s="551">
        <f t="shared" si="1"/>
        <v>14.224407970863465</v>
      </c>
      <c r="R73" s="551">
        <f>F73/L73*1000000</f>
        <v>16.241549318870025</v>
      </c>
      <c r="T73" s="550" t="s">
        <v>269</v>
      </c>
      <c r="U73" s="553" t="s">
        <v>45</v>
      </c>
      <c r="V73" s="550"/>
      <c r="W73" s="551"/>
    </row>
    <row r="78" spans="1:24" x14ac:dyDescent="0.2">
      <c r="N78" s="539" t="s">
        <v>274</v>
      </c>
    </row>
    <row r="79" spans="1:24" ht="15" x14ac:dyDescent="0.25">
      <c r="A79" s="540" t="s">
        <v>275</v>
      </c>
      <c r="I79" s="541" t="s">
        <v>23</v>
      </c>
    </row>
    <row r="81" spans="1:23" ht="13.5" thickBot="1" x14ac:dyDescent="0.25"/>
    <row r="82" spans="1:23" ht="13.5" thickBot="1" x14ac:dyDescent="0.25">
      <c r="C82" s="465" t="s">
        <v>12</v>
      </c>
      <c r="D82" s="468" t="s">
        <v>19</v>
      </c>
      <c r="E82" s="469" t="s">
        <v>20</v>
      </c>
      <c r="F82" s="470" t="s">
        <v>147</v>
      </c>
      <c r="I82" s="308" t="s">
        <v>12</v>
      </c>
      <c r="J82" s="308" t="s">
        <v>19</v>
      </c>
      <c r="K82" s="328" t="s">
        <v>20</v>
      </c>
      <c r="L82" s="308" t="s">
        <v>147</v>
      </c>
      <c r="N82" s="543" t="s">
        <v>136</v>
      </c>
      <c r="O82" s="544">
        <v>2011</v>
      </c>
      <c r="P82" s="544">
        <v>2018</v>
      </c>
      <c r="Q82" s="544">
        <v>2019</v>
      </c>
      <c r="R82" s="544">
        <v>2020</v>
      </c>
      <c r="T82" s="543" t="s">
        <v>136</v>
      </c>
      <c r="U82" s="544">
        <v>2020</v>
      </c>
    </row>
    <row r="83" spans="1:23" x14ac:dyDescent="0.2">
      <c r="A83" s="480" t="s">
        <v>27</v>
      </c>
      <c r="C83" s="483">
        <v>338</v>
      </c>
      <c r="D83" s="485">
        <v>330</v>
      </c>
      <c r="E83" s="481">
        <v>310</v>
      </c>
      <c r="F83" s="486">
        <v>195</v>
      </c>
      <c r="I83" s="547">
        <v>60026841</v>
      </c>
      <c r="J83" s="547">
        <v>59877221</v>
      </c>
      <c r="K83" s="547">
        <v>59729080.5</v>
      </c>
      <c r="L83" s="547">
        <v>59438850.5</v>
      </c>
      <c r="N83" s="548" t="s">
        <v>27</v>
      </c>
      <c r="O83" s="549">
        <f>C83/I83*1000000</f>
        <v>5.6308143885166304</v>
      </c>
      <c r="P83" s="549">
        <f t="shared" ref="P83:R98" si="2">D83/J83*1000000</f>
        <v>5.5112778196569945</v>
      </c>
      <c r="Q83" s="549">
        <f t="shared" si="2"/>
        <v>5.1901016624556942</v>
      </c>
      <c r="R83" s="549">
        <f t="shared" si="2"/>
        <v>3.2806825562684798</v>
      </c>
      <c r="T83" s="550" t="s">
        <v>235</v>
      </c>
      <c r="U83" s="551">
        <v>5.5680656586302462</v>
      </c>
      <c r="W83" s="539" t="s">
        <v>276</v>
      </c>
    </row>
    <row r="84" spans="1:23" x14ac:dyDescent="0.2">
      <c r="A84" s="492" t="s">
        <v>171</v>
      </c>
      <c r="C84" s="495">
        <v>40</v>
      </c>
      <c r="D84" s="497">
        <v>22</v>
      </c>
      <c r="E84" s="493">
        <v>38</v>
      </c>
      <c r="F84" s="498">
        <v>19</v>
      </c>
      <c r="I84" s="552">
        <v>4413816</v>
      </c>
      <c r="J84" s="552">
        <v>4339238</v>
      </c>
      <c r="K84" s="552">
        <v>4319891</v>
      </c>
      <c r="L84" s="552">
        <v>4293081</v>
      </c>
      <c r="N84" s="550" t="s">
        <v>198</v>
      </c>
      <c r="O84" s="551">
        <f>C84/I84*1000000</f>
        <v>9.0624529885251217</v>
      </c>
      <c r="P84" s="551">
        <f t="shared" si="2"/>
        <v>5.0700145970329356</v>
      </c>
      <c r="Q84" s="551">
        <f t="shared" si="2"/>
        <v>8.796518245483508</v>
      </c>
      <c r="R84" s="551">
        <f>F84/L84*1000000</f>
        <v>4.4257259529927344</v>
      </c>
      <c r="T84" s="550" t="s">
        <v>206</v>
      </c>
      <c r="U84" s="551">
        <v>5.1452727129939806</v>
      </c>
    </row>
    <row r="85" spans="1:23" x14ac:dyDescent="0.2">
      <c r="A85" s="492" t="s">
        <v>262</v>
      </c>
      <c r="C85" s="501">
        <v>1</v>
      </c>
      <c r="D85" s="503">
        <v>2</v>
      </c>
      <c r="E85" s="499" t="s">
        <v>173</v>
      </c>
      <c r="F85" s="504" t="s">
        <v>173</v>
      </c>
      <c r="I85" s="552">
        <v>127229</v>
      </c>
      <c r="J85" s="552">
        <v>125933</v>
      </c>
      <c r="K85" s="552">
        <v>125343.5</v>
      </c>
      <c r="L85" s="552">
        <v>124561.5</v>
      </c>
      <c r="N85" s="550" t="s">
        <v>269</v>
      </c>
      <c r="O85" s="551">
        <f t="shared" ref="O85:O101" si="3">C85/I85*1000000</f>
        <v>7.8598432747251019</v>
      </c>
      <c r="P85" s="551">
        <f t="shared" si="2"/>
        <v>15.881460776762248</v>
      </c>
      <c r="Q85" s="553" t="s">
        <v>45</v>
      </c>
      <c r="R85" s="553" t="s">
        <v>45</v>
      </c>
      <c r="T85" s="550" t="s">
        <v>209</v>
      </c>
      <c r="U85" s="551">
        <v>4.7013350659784487</v>
      </c>
    </row>
    <row r="86" spans="1:23" x14ac:dyDescent="0.2">
      <c r="A86" s="492" t="s">
        <v>174</v>
      </c>
      <c r="C86" s="495">
        <v>15</v>
      </c>
      <c r="D86" s="497">
        <v>54</v>
      </c>
      <c r="E86" s="493">
        <v>11</v>
      </c>
      <c r="F86" s="498">
        <v>5</v>
      </c>
      <c r="I86" s="552">
        <v>1591344.5</v>
      </c>
      <c r="J86" s="552">
        <v>1537260.5</v>
      </c>
      <c r="K86" s="552">
        <v>1528903</v>
      </c>
      <c r="L86" s="552">
        <v>1521660.5</v>
      </c>
      <c r="N86" s="550" t="s">
        <v>200</v>
      </c>
      <c r="O86" s="551">
        <f t="shared" si="3"/>
        <v>9.4259916693085639</v>
      </c>
      <c r="P86" s="551">
        <f t="shared" si="2"/>
        <v>35.127423101029393</v>
      </c>
      <c r="Q86" s="551">
        <f t="shared" si="2"/>
        <v>7.1947010372796703</v>
      </c>
      <c r="R86" s="551">
        <f t="shared" si="2"/>
        <v>3.2858840720384079</v>
      </c>
      <c r="T86" s="550" t="s">
        <v>207</v>
      </c>
      <c r="U86" s="551">
        <v>4.6093118470261585</v>
      </c>
    </row>
    <row r="87" spans="1:23" x14ac:dyDescent="0.2">
      <c r="A87" s="492" t="s">
        <v>175</v>
      </c>
      <c r="C87" s="501">
        <v>43</v>
      </c>
      <c r="D87" s="503">
        <v>47</v>
      </c>
      <c r="E87" s="499">
        <v>48</v>
      </c>
      <c r="F87" s="504">
        <v>30</v>
      </c>
      <c r="I87" s="552">
        <v>9778562</v>
      </c>
      <c r="J87" s="552">
        <v>9998897.5</v>
      </c>
      <c r="K87" s="552">
        <v>10019217.5</v>
      </c>
      <c r="L87" s="552">
        <v>10004578</v>
      </c>
      <c r="N87" s="550" t="s">
        <v>201</v>
      </c>
      <c r="O87" s="551">
        <f t="shared" si="3"/>
        <v>4.3973745832976254</v>
      </c>
      <c r="P87" s="551">
        <f t="shared" si="2"/>
        <v>4.7005182321350922</v>
      </c>
      <c r="Q87" s="551">
        <f t="shared" si="2"/>
        <v>4.7907932929891981</v>
      </c>
      <c r="R87" s="551">
        <f t="shared" si="2"/>
        <v>2.9986272284548137</v>
      </c>
      <c r="T87" s="550" t="s">
        <v>205</v>
      </c>
      <c r="U87" s="551">
        <v>4.4928393127034134</v>
      </c>
    </row>
    <row r="88" spans="1:23" ht="22.5" x14ac:dyDescent="0.2">
      <c r="A88" s="492" t="s">
        <v>263</v>
      </c>
      <c r="C88" s="495">
        <v>8</v>
      </c>
      <c r="D88" s="497">
        <v>2</v>
      </c>
      <c r="E88" s="493">
        <v>5</v>
      </c>
      <c r="F88" s="498">
        <v>6</v>
      </c>
      <c r="I88" s="552">
        <v>1033737</v>
      </c>
      <c r="J88" s="552">
        <v>1071386</v>
      </c>
      <c r="K88" s="552">
        <v>1076051.5</v>
      </c>
      <c r="L88" s="552">
        <v>1077573.5</v>
      </c>
      <c r="N88" s="550" t="s">
        <v>235</v>
      </c>
      <c r="O88" s="551">
        <f t="shared" si="3"/>
        <v>7.7389123152213761</v>
      </c>
      <c r="P88" s="551">
        <f t="shared" si="2"/>
        <v>1.8667408385026498</v>
      </c>
      <c r="Q88" s="551">
        <f t="shared" si="2"/>
        <v>4.6466177501727381</v>
      </c>
      <c r="R88" s="551">
        <f t="shared" si="2"/>
        <v>5.5680656586302462</v>
      </c>
      <c r="T88" s="550" t="s">
        <v>198</v>
      </c>
      <c r="U88" s="551">
        <v>4.4257259529927344</v>
      </c>
    </row>
    <row r="89" spans="1:23" x14ac:dyDescent="0.2">
      <c r="A89" s="492" t="s">
        <v>177</v>
      </c>
      <c r="C89" s="501">
        <v>22</v>
      </c>
      <c r="D89" s="503">
        <v>29</v>
      </c>
      <c r="E89" s="499">
        <v>27</v>
      </c>
      <c r="F89" s="504">
        <v>13</v>
      </c>
      <c r="I89" s="552">
        <v>4883467</v>
      </c>
      <c r="J89" s="552">
        <v>4882763</v>
      </c>
      <c r="K89" s="552">
        <v>4881861.5</v>
      </c>
      <c r="L89" s="552">
        <v>4874481.5</v>
      </c>
      <c r="N89" s="550" t="s">
        <v>203</v>
      </c>
      <c r="O89" s="551">
        <f t="shared" si="3"/>
        <v>4.5049961431089836</v>
      </c>
      <c r="P89" s="551">
        <f t="shared" si="2"/>
        <v>5.9392602098443028</v>
      </c>
      <c r="Q89" s="551">
        <f t="shared" si="2"/>
        <v>5.5306771812350677</v>
      </c>
      <c r="R89" s="551">
        <f t="shared" si="2"/>
        <v>2.6669503207674499</v>
      </c>
      <c r="T89" s="550" t="s">
        <v>236</v>
      </c>
      <c r="U89" s="551">
        <v>4.153296512975313</v>
      </c>
    </row>
    <row r="90" spans="1:23" ht="22.5" x14ac:dyDescent="0.2">
      <c r="A90" s="492" t="s">
        <v>178</v>
      </c>
      <c r="C90" s="495">
        <v>10</v>
      </c>
      <c r="D90" s="497">
        <v>11</v>
      </c>
      <c r="E90" s="493">
        <v>12</v>
      </c>
      <c r="F90" s="498">
        <v>5</v>
      </c>
      <c r="I90" s="552">
        <v>1224501.5</v>
      </c>
      <c r="J90" s="552">
        <v>1210784.5</v>
      </c>
      <c r="K90" s="552">
        <v>1208315</v>
      </c>
      <c r="L90" s="552">
        <v>1203863</v>
      </c>
      <c r="N90" s="550" t="s">
        <v>236</v>
      </c>
      <c r="O90" s="551">
        <f t="shared" si="3"/>
        <v>8.1665886076905583</v>
      </c>
      <c r="P90" s="551">
        <f t="shared" si="2"/>
        <v>9.0850188452197731</v>
      </c>
      <c r="Q90" s="551">
        <f t="shared" si="2"/>
        <v>9.931185162809367</v>
      </c>
      <c r="R90" s="551">
        <f t="shared" si="2"/>
        <v>4.153296512975313</v>
      </c>
      <c r="T90" s="550" t="s">
        <v>219</v>
      </c>
      <c r="U90" s="551">
        <v>3.5019072519864314</v>
      </c>
    </row>
    <row r="91" spans="1:23" ht="22.5" x14ac:dyDescent="0.2">
      <c r="A91" s="492" t="s">
        <v>179</v>
      </c>
      <c r="C91" s="501">
        <v>29</v>
      </c>
      <c r="D91" s="503">
        <v>39</v>
      </c>
      <c r="E91" s="499">
        <v>47</v>
      </c>
      <c r="F91" s="504">
        <v>20</v>
      </c>
      <c r="I91" s="552">
        <v>4381454.5</v>
      </c>
      <c r="J91" s="552">
        <v>4452686.5</v>
      </c>
      <c r="K91" s="552">
        <v>4461786</v>
      </c>
      <c r="L91" s="552">
        <v>4451528</v>
      </c>
      <c r="N91" s="550" t="s">
        <v>205</v>
      </c>
      <c r="O91" s="551">
        <f t="shared" si="3"/>
        <v>6.6188066086273407</v>
      </c>
      <c r="P91" s="551">
        <f t="shared" si="2"/>
        <v>8.7587572132015143</v>
      </c>
      <c r="Q91" s="551">
        <f t="shared" si="2"/>
        <v>10.533898308883483</v>
      </c>
      <c r="R91" s="551">
        <f t="shared" si="2"/>
        <v>4.4928393127034134</v>
      </c>
      <c r="T91" s="554" t="s">
        <v>271</v>
      </c>
      <c r="U91" s="551">
        <v>3.3057632676808746</v>
      </c>
    </row>
    <row r="92" spans="1:23" x14ac:dyDescent="0.2">
      <c r="A92" s="492" t="s">
        <v>180</v>
      </c>
      <c r="C92" s="495">
        <v>15</v>
      </c>
      <c r="D92" s="497">
        <v>16</v>
      </c>
      <c r="E92" s="493">
        <v>18</v>
      </c>
      <c r="F92" s="498">
        <v>19</v>
      </c>
      <c r="I92" s="552">
        <v>3729899</v>
      </c>
      <c r="J92" s="552">
        <v>3706695.5</v>
      </c>
      <c r="K92" s="552">
        <v>3696949</v>
      </c>
      <c r="L92" s="552">
        <v>3692710</v>
      </c>
      <c r="N92" s="550" t="s">
        <v>206</v>
      </c>
      <c r="O92" s="551">
        <f t="shared" si="3"/>
        <v>4.021556615876194</v>
      </c>
      <c r="P92" s="551">
        <f t="shared" si="2"/>
        <v>4.3165131853965342</v>
      </c>
      <c r="Q92" s="551">
        <f t="shared" si="2"/>
        <v>4.8688797167610369</v>
      </c>
      <c r="R92" s="551">
        <f t="shared" si="2"/>
        <v>5.1452727129939806</v>
      </c>
      <c r="T92" s="550" t="s">
        <v>200</v>
      </c>
      <c r="U92" s="551">
        <v>3.2858840720384079</v>
      </c>
    </row>
    <row r="93" spans="1:23" x14ac:dyDescent="0.2">
      <c r="A93" s="492" t="s">
        <v>181</v>
      </c>
      <c r="C93" s="501">
        <v>3</v>
      </c>
      <c r="D93" s="503">
        <v>4</v>
      </c>
      <c r="E93" s="499">
        <v>2</v>
      </c>
      <c r="F93" s="504">
        <v>4</v>
      </c>
      <c r="I93" s="552">
        <v>889928.5</v>
      </c>
      <c r="J93" s="552">
        <v>875110.5</v>
      </c>
      <c r="K93" s="552">
        <v>871954.5</v>
      </c>
      <c r="L93" s="552">
        <v>867808.5</v>
      </c>
      <c r="N93" s="550" t="s">
        <v>207</v>
      </c>
      <c r="O93" s="551">
        <f t="shared" si="3"/>
        <v>3.3710573377524149</v>
      </c>
      <c r="P93" s="551">
        <f t="shared" si="2"/>
        <v>4.5708513382024325</v>
      </c>
      <c r="Q93" s="551">
        <f t="shared" si="2"/>
        <v>2.2936976642703262</v>
      </c>
      <c r="R93" s="551">
        <f t="shared" si="2"/>
        <v>4.6093118470261585</v>
      </c>
      <c r="T93" s="548" t="s">
        <v>27</v>
      </c>
      <c r="U93" s="549">
        <v>3.2806825562684798</v>
      </c>
    </row>
    <row r="94" spans="1:23" x14ac:dyDescent="0.2">
      <c r="A94" s="492" t="s">
        <v>182</v>
      </c>
      <c r="C94" s="495">
        <v>6</v>
      </c>
      <c r="D94" s="497">
        <v>6</v>
      </c>
      <c r="E94" s="493">
        <v>8</v>
      </c>
      <c r="F94" s="498">
        <v>4</v>
      </c>
      <c r="I94" s="552">
        <v>1549813</v>
      </c>
      <c r="J94" s="552">
        <v>1523326</v>
      </c>
      <c r="K94" s="552">
        <v>1516496.5</v>
      </c>
      <c r="L94" s="552">
        <v>1505454</v>
      </c>
      <c r="N94" s="550" t="s">
        <v>208</v>
      </c>
      <c r="O94" s="551">
        <f t="shared" si="3"/>
        <v>3.8714348118127799</v>
      </c>
      <c r="P94" s="551">
        <f t="shared" si="2"/>
        <v>3.9387498145505297</v>
      </c>
      <c r="Q94" s="551">
        <f t="shared" si="2"/>
        <v>5.2753171537158181</v>
      </c>
      <c r="R94" s="551">
        <f t="shared" si="2"/>
        <v>2.6570057936011326</v>
      </c>
      <c r="T94" s="554" t="s">
        <v>272</v>
      </c>
      <c r="U94" s="551">
        <v>3.1733690866250428</v>
      </c>
    </row>
    <row r="95" spans="1:23" x14ac:dyDescent="0.2">
      <c r="A95" s="492" t="s">
        <v>183</v>
      </c>
      <c r="C95" s="501">
        <v>46</v>
      </c>
      <c r="D95" s="503">
        <v>40</v>
      </c>
      <c r="E95" s="499">
        <v>34</v>
      </c>
      <c r="F95" s="504">
        <v>27</v>
      </c>
      <c r="I95" s="552">
        <v>5584376</v>
      </c>
      <c r="J95" s="552">
        <v>5773841</v>
      </c>
      <c r="K95" s="552">
        <v>5764388</v>
      </c>
      <c r="L95" s="552">
        <v>5743049.5</v>
      </c>
      <c r="N95" s="550" t="s">
        <v>209</v>
      </c>
      <c r="O95" s="551">
        <f t="shared" si="3"/>
        <v>8.2372676911440053</v>
      </c>
      <c r="P95" s="551">
        <f t="shared" si="2"/>
        <v>6.9277972843381033</v>
      </c>
      <c r="Q95" s="551">
        <f t="shared" si="2"/>
        <v>5.8982844319292873</v>
      </c>
      <c r="R95" s="551">
        <f t="shared" si="2"/>
        <v>4.7013350659784487</v>
      </c>
      <c r="T95" s="550" t="s">
        <v>201</v>
      </c>
      <c r="U95" s="551">
        <v>2.9986272284548137</v>
      </c>
    </row>
    <row r="96" spans="1:23" x14ac:dyDescent="0.2">
      <c r="A96" s="505" t="s">
        <v>184</v>
      </c>
      <c r="C96" s="509">
        <v>9</v>
      </c>
      <c r="D96" s="511">
        <v>6</v>
      </c>
      <c r="E96" s="507">
        <v>5</v>
      </c>
      <c r="F96" s="512">
        <v>2</v>
      </c>
      <c r="I96" s="555">
        <v>1330422</v>
      </c>
      <c r="J96" s="555">
        <v>1303352</v>
      </c>
      <c r="K96" s="555">
        <v>1297293</v>
      </c>
      <c r="L96" s="555">
        <v>1287476.5</v>
      </c>
      <c r="N96" s="548" t="s">
        <v>137</v>
      </c>
      <c r="O96" s="549">
        <f t="shared" si="3"/>
        <v>6.7647708772103892</v>
      </c>
      <c r="P96" s="549">
        <f t="shared" si="2"/>
        <v>4.603514629969494</v>
      </c>
      <c r="Q96" s="549">
        <f t="shared" si="2"/>
        <v>3.8541794336360411</v>
      </c>
      <c r="R96" s="549">
        <f t="shared" si="2"/>
        <v>1.5534264120548997</v>
      </c>
      <c r="T96" s="550" t="s">
        <v>215</v>
      </c>
      <c r="U96" s="551">
        <v>2.8227648576007751</v>
      </c>
    </row>
    <row r="97" spans="1:23" x14ac:dyDescent="0.2">
      <c r="A97" s="514" t="s">
        <v>185</v>
      </c>
      <c r="C97" s="517">
        <v>2</v>
      </c>
      <c r="D97" s="519">
        <v>2</v>
      </c>
      <c r="E97" s="515">
        <v>1</v>
      </c>
      <c r="F97" s="520" t="s">
        <v>173</v>
      </c>
      <c r="I97" s="556">
        <v>306162</v>
      </c>
      <c r="J97" s="556">
        <v>298198.5</v>
      </c>
      <c r="K97" s="556">
        <v>296075.5</v>
      </c>
      <c r="L97" s="556">
        <v>292824.5</v>
      </c>
      <c r="N97" s="554" t="s">
        <v>270</v>
      </c>
      <c r="O97" s="551">
        <f t="shared" si="3"/>
        <v>6.5324893357111593</v>
      </c>
      <c r="P97" s="551">
        <f t="shared" si="2"/>
        <v>6.7069418524908739</v>
      </c>
      <c r="Q97" s="551">
        <f t="shared" si="2"/>
        <v>3.3775168833625204</v>
      </c>
      <c r="R97" s="561" t="s">
        <v>45</v>
      </c>
      <c r="T97" s="550" t="s">
        <v>203</v>
      </c>
      <c r="U97" s="551">
        <v>2.6669503207674499</v>
      </c>
    </row>
    <row r="98" spans="1:23" x14ac:dyDescent="0.2">
      <c r="A98" s="514" t="s">
        <v>186</v>
      </c>
      <c r="C98" s="524">
        <v>2</v>
      </c>
      <c r="D98" s="526">
        <v>1</v>
      </c>
      <c r="E98" s="522">
        <v>1</v>
      </c>
      <c r="F98" s="527">
        <v>1</v>
      </c>
      <c r="I98" s="556">
        <v>309851.5</v>
      </c>
      <c r="J98" s="556">
        <v>305592.5</v>
      </c>
      <c r="K98" s="556">
        <v>304595.5</v>
      </c>
      <c r="L98" s="556">
        <v>302502</v>
      </c>
      <c r="N98" s="554" t="s">
        <v>271</v>
      </c>
      <c r="O98" s="551">
        <f>C98/I98*1000000</f>
        <v>6.4547049150964249</v>
      </c>
      <c r="P98" s="551">
        <f t="shared" si="2"/>
        <v>3.2723316180861768</v>
      </c>
      <c r="Q98" s="551">
        <f>E98/K98*1000000</f>
        <v>3.2830425925530746</v>
      </c>
      <c r="R98" s="551">
        <f>F98/L98*1000000</f>
        <v>3.3057632676808746</v>
      </c>
      <c r="T98" s="550" t="s">
        <v>208</v>
      </c>
      <c r="U98" s="551">
        <v>2.6570057936011326</v>
      </c>
    </row>
    <row r="99" spans="1:23" x14ac:dyDescent="0.2">
      <c r="A99" s="514" t="s">
        <v>187</v>
      </c>
      <c r="C99" s="517">
        <v>2</v>
      </c>
      <c r="D99" s="519">
        <v>1</v>
      </c>
      <c r="E99" s="515">
        <v>1</v>
      </c>
      <c r="F99" s="520">
        <v>1</v>
      </c>
      <c r="I99" s="556">
        <v>320803</v>
      </c>
      <c r="J99" s="556">
        <v>317700</v>
      </c>
      <c r="K99" s="556">
        <v>316864.5</v>
      </c>
      <c r="L99" s="556">
        <v>315122.5</v>
      </c>
      <c r="N99" s="554" t="s">
        <v>272</v>
      </c>
      <c r="O99" s="551">
        <f>C99/I99*1000000</f>
        <v>6.2343556637562614</v>
      </c>
      <c r="P99" s="551">
        <f t="shared" ref="P99:R103" si="4">D99/J99*1000000</f>
        <v>3.1476235442241109</v>
      </c>
      <c r="Q99" s="551">
        <f>E99/K99*1000000</f>
        <v>3.1559231154010625</v>
      </c>
      <c r="R99" s="551">
        <f>F99/L99*1000000</f>
        <v>3.1733690866250428</v>
      </c>
      <c r="T99" s="550" t="s">
        <v>218</v>
      </c>
      <c r="U99" s="551">
        <v>2.1306566603927704</v>
      </c>
    </row>
    <row r="100" spans="1:23" x14ac:dyDescent="0.2">
      <c r="A100" s="514" t="s">
        <v>189</v>
      </c>
      <c r="C100" s="524">
        <v>3</v>
      </c>
      <c r="D100" s="526">
        <v>2</v>
      </c>
      <c r="E100" s="522">
        <v>2</v>
      </c>
      <c r="F100" s="527" t="s">
        <v>173</v>
      </c>
      <c r="I100" s="556">
        <v>393605.5</v>
      </c>
      <c r="J100" s="556">
        <v>381861</v>
      </c>
      <c r="K100" s="556">
        <v>379757.5</v>
      </c>
      <c r="L100" s="556">
        <v>377027.5</v>
      </c>
      <c r="N100" s="554" t="s">
        <v>273</v>
      </c>
      <c r="O100" s="551">
        <f t="shared" si="3"/>
        <v>7.6218447150763895</v>
      </c>
      <c r="P100" s="551">
        <f t="shared" si="4"/>
        <v>5.2375078889962579</v>
      </c>
      <c r="Q100" s="551">
        <f>E100/K100*1000000</f>
        <v>5.2665187652646752</v>
      </c>
      <c r="R100" s="553" t="s">
        <v>45</v>
      </c>
      <c r="T100" s="548" t="s">
        <v>137</v>
      </c>
      <c r="U100" s="551">
        <v>1.5534264120548997</v>
      </c>
      <c r="W100" s="558" t="s">
        <v>188</v>
      </c>
    </row>
    <row r="101" spans="1:23" x14ac:dyDescent="0.2">
      <c r="A101" s="492" t="s">
        <v>190</v>
      </c>
      <c r="C101" s="501">
        <v>1</v>
      </c>
      <c r="D101" s="503">
        <v>2</v>
      </c>
      <c r="E101" s="499" t="s">
        <v>173</v>
      </c>
      <c r="F101" s="504" t="s">
        <v>173</v>
      </c>
      <c r="I101" s="560">
        <v>314366</v>
      </c>
      <c r="J101" s="560">
        <v>305177</v>
      </c>
      <c r="K101" s="560">
        <v>302153</v>
      </c>
      <c r="L101" s="560">
        <v>297405</v>
      </c>
      <c r="N101" s="550" t="s">
        <v>214</v>
      </c>
      <c r="O101" s="551">
        <f t="shared" si="3"/>
        <v>3.1810055794837866</v>
      </c>
      <c r="P101" s="551">
        <f t="shared" si="4"/>
        <v>6.5535738276475621</v>
      </c>
      <c r="Q101" s="553" t="s">
        <v>45</v>
      </c>
      <c r="R101" s="553" t="s">
        <v>45</v>
      </c>
      <c r="T101" s="550" t="s">
        <v>216</v>
      </c>
      <c r="U101" s="551">
        <v>1.0143168284544271</v>
      </c>
      <c r="W101" s="559"/>
    </row>
    <row r="102" spans="1:23" x14ac:dyDescent="0.2">
      <c r="A102" s="492" t="s">
        <v>191</v>
      </c>
      <c r="C102" s="495">
        <v>25</v>
      </c>
      <c r="D102" s="497">
        <v>27</v>
      </c>
      <c r="E102" s="493">
        <v>23</v>
      </c>
      <c r="F102" s="498">
        <v>16</v>
      </c>
      <c r="I102" s="552">
        <v>5825210</v>
      </c>
      <c r="J102" s="552">
        <v>5751590</v>
      </c>
      <c r="K102" s="552">
        <v>5726217</v>
      </c>
      <c r="L102" s="552">
        <v>5668201.5</v>
      </c>
      <c r="N102" s="550" t="s">
        <v>215</v>
      </c>
      <c r="O102" s="551">
        <f>C102/I102*1000000</f>
        <v>4.2916907716631671</v>
      </c>
      <c r="P102" s="551">
        <f t="shared" si="4"/>
        <v>4.69435408295793</v>
      </c>
      <c r="Q102" s="551">
        <f t="shared" si="4"/>
        <v>4.016613411611889</v>
      </c>
      <c r="R102" s="551">
        <f t="shared" si="4"/>
        <v>2.8227648576007751</v>
      </c>
      <c r="T102" s="550" t="s">
        <v>269</v>
      </c>
      <c r="U102" s="553" t="s">
        <v>45</v>
      </c>
    </row>
    <row r="103" spans="1:23" x14ac:dyDescent="0.2">
      <c r="A103" s="492" t="s">
        <v>192</v>
      </c>
      <c r="C103" s="501">
        <v>6</v>
      </c>
      <c r="D103" s="503">
        <v>1</v>
      </c>
      <c r="E103" s="499">
        <v>6</v>
      </c>
      <c r="F103" s="504">
        <v>4</v>
      </c>
      <c r="I103" s="552">
        <v>4102177.5</v>
      </c>
      <c r="J103" s="552">
        <v>3988247</v>
      </c>
      <c r="K103" s="552">
        <v>3964416.5</v>
      </c>
      <c r="L103" s="552">
        <v>3943541</v>
      </c>
      <c r="N103" s="550" t="s">
        <v>216</v>
      </c>
      <c r="O103" s="551">
        <f>C103/I103*1000000</f>
        <v>1.4626378307618333</v>
      </c>
      <c r="P103" s="551">
        <f t="shared" si="4"/>
        <v>0.25073672718866208</v>
      </c>
      <c r="Q103" s="551">
        <f t="shared" si="4"/>
        <v>1.5134635828500864</v>
      </c>
      <c r="R103" s="551">
        <f t="shared" si="4"/>
        <v>1.0143168284544271</v>
      </c>
      <c r="T103" s="554" t="s">
        <v>270</v>
      </c>
      <c r="U103" s="553" t="s">
        <v>45</v>
      </c>
    </row>
    <row r="104" spans="1:23" x14ac:dyDescent="0.2">
      <c r="A104" s="492" t="s">
        <v>193</v>
      </c>
      <c r="C104" s="495" t="s">
        <v>173</v>
      </c>
      <c r="D104" s="497">
        <v>2</v>
      </c>
      <c r="E104" s="493" t="s">
        <v>173</v>
      </c>
      <c r="F104" s="498" t="s">
        <v>173</v>
      </c>
      <c r="I104" s="552">
        <v>580075</v>
      </c>
      <c r="J104" s="552">
        <v>560777.5</v>
      </c>
      <c r="K104" s="552">
        <v>555920.5</v>
      </c>
      <c r="L104" s="552">
        <v>549192</v>
      </c>
      <c r="N104" s="550" t="s">
        <v>217</v>
      </c>
      <c r="O104" s="553" t="s">
        <v>45</v>
      </c>
      <c r="P104" s="551">
        <f>D104/J104*1000000</f>
        <v>3.5664769003749259</v>
      </c>
      <c r="Q104" s="553" t="s">
        <v>45</v>
      </c>
      <c r="R104" s="553" t="s">
        <v>45</v>
      </c>
      <c r="T104" s="554" t="s">
        <v>273</v>
      </c>
      <c r="U104" s="553" t="s">
        <v>45</v>
      </c>
    </row>
    <row r="105" spans="1:23" x14ac:dyDescent="0.2">
      <c r="A105" s="492" t="s">
        <v>194</v>
      </c>
      <c r="C105" s="501">
        <v>13</v>
      </c>
      <c r="D105" s="503">
        <v>8</v>
      </c>
      <c r="E105" s="499">
        <v>9</v>
      </c>
      <c r="F105" s="504">
        <v>4</v>
      </c>
      <c r="I105" s="552">
        <v>1970292.5</v>
      </c>
      <c r="J105" s="552">
        <v>1918139</v>
      </c>
      <c r="K105" s="552">
        <v>1903065.5</v>
      </c>
      <c r="L105" s="552">
        <v>1877355.5</v>
      </c>
      <c r="N105" s="550" t="s">
        <v>218</v>
      </c>
      <c r="O105" s="551">
        <f>C105/I105*1000000</f>
        <v>6.5980051185293549</v>
      </c>
      <c r="P105" s="551">
        <f t="shared" ref="P105:Q106" si="5">D105/J105*1000000</f>
        <v>4.1707092134615902</v>
      </c>
      <c r="Q105" s="551">
        <f t="shared" si="5"/>
        <v>4.7292118952290396</v>
      </c>
      <c r="R105" s="551">
        <f>F105/L105*1000000</f>
        <v>2.1306566603927704</v>
      </c>
      <c r="T105" s="550" t="s">
        <v>214</v>
      </c>
      <c r="U105" s="553" t="s">
        <v>45</v>
      </c>
    </row>
    <row r="106" spans="1:23" ht="13.5" thickBot="1" x14ac:dyDescent="0.25">
      <c r="A106" s="492" t="s">
        <v>195</v>
      </c>
      <c r="C106" s="495">
        <v>46</v>
      </c>
      <c r="D106" s="528">
        <v>12</v>
      </c>
      <c r="E106" s="529">
        <v>17</v>
      </c>
      <c r="F106" s="530">
        <v>17</v>
      </c>
      <c r="I106" s="552">
        <v>5060714</v>
      </c>
      <c r="J106" s="552">
        <v>4925368</v>
      </c>
      <c r="K106" s="552">
        <v>4891919</v>
      </c>
      <c r="L106" s="552">
        <v>4854497.5</v>
      </c>
      <c r="N106" s="550" t="s">
        <v>219</v>
      </c>
      <c r="O106" s="551">
        <f t="shared" ref="O106" si="6">C106/I106*1000000</f>
        <v>9.0896264835357226</v>
      </c>
      <c r="P106" s="551">
        <f t="shared" si="5"/>
        <v>2.4363661760908015</v>
      </c>
      <c r="Q106" s="551">
        <f t="shared" si="5"/>
        <v>3.4751188643965691</v>
      </c>
      <c r="R106" s="551">
        <f>F106/L106*1000000</f>
        <v>3.5019072519864314</v>
      </c>
      <c r="T106" s="550" t="s">
        <v>217</v>
      </c>
      <c r="U106" s="553" t="s">
        <v>45</v>
      </c>
    </row>
    <row r="107" spans="1:23" ht="13.5" thickBot="1" x14ac:dyDescent="0.25">
      <c r="A107" s="492" t="s">
        <v>196</v>
      </c>
      <c r="C107" s="531" t="s">
        <v>173</v>
      </c>
      <c r="D107" s="562" t="s">
        <v>173</v>
      </c>
      <c r="E107" s="563" t="s">
        <v>173</v>
      </c>
      <c r="F107" s="564" t="s">
        <v>173</v>
      </c>
      <c r="I107" s="552">
        <v>1655456</v>
      </c>
      <c r="J107" s="552">
        <v>1626648.5</v>
      </c>
      <c r="K107" s="552">
        <v>1616939</v>
      </c>
      <c r="L107" s="552">
        <v>1600832.5</v>
      </c>
      <c r="N107" s="550" t="s">
        <v>220</v>
      </c>
      <c r="O107" s="553" t="s">
        <v>45</v>
      </c>
      <c r="P107" s="553" t="s">
        <v>45</v>
      </c>
      <c r="Q107" s="553" t="s">
        <v>45</v>
      </c>
      <c r="R107" s="553" t="s">
        <v>45</v>
      </c>
      <c r="T107" s="565" t="s">
        <v>220</v>
      </c>
      <c r="U107" s="566" t="s">
        <v>45</v>
      </c>
      <c r="V107" s="567" t="s">
        <v>277</v>
      </c>
    </row>
    <row r="112" spans="1:23" ht="15" x14ac:dyDescent="0.25">
      <c r="I112" s="541" t="s">
        <v>23</v>
      </c>
      <c r="N112" s="539" t="s">
        <v>278</v>
      </c>
    </row>
    <row r="113" spans="1:23" x14ac:dyDescent="0.2">
      <c r="A113" s="540" t="s">
        <v>279</v>
      </c>
    </row>
    <row r="114" spans="1:23" x14ac:dyDescent="0.2">
      <c r="H114" s="568"/>
      <c r="M114" s="568"/>
    </row>
    <row r="115" spans="1:23" ht="13.5" thickBot="1" x14ac:dyDescent="0.25">
      <c r="C115" s="463" t="s">
        <v>12</v>
      </c>
      <c r="D115" s="467" t="s">
        <v>19</v>
      </c>
      <c r="E115" s="463" t="s">
        <v>20</v>
      </c>
      <c r="F115" s="463" t="s">
        <v>147</v>
      </c>
      <c r="H115" s="568"/>
      <c r="I115" s="308" t="s">
        <v>12</v>
      </c>
      <c r="J115" s="308" t="s">
        <v>19</v>
      </c>
      <c r="K115" s="328" t="s">
        <v>20</v>
      </c>
      <c r="L115" s="308" t="s">
        <v>147</v>
      </c>
      <c r="M115" s="568"/>
      <c r="N115" s="543" t="s">
        <v>136</v>
      </c>
      <c r="O115" s="544">
        <v>2011</v>
      </c>
      <c r="P115" s="544">
        <v>2018</v>
      </c>
      <c r="Q115" s="544">
        <v>2019</v>
      </c>
      <c r="R115" s="544">
        <v>2020</v>
      </c>
      <c r="T115" s="543" t="s">
        <v>136</v>
      </c>
      <c r="U115" s="544">
        <v>2020</v>
      </c>
    </row>
    <row r="116" spans="1:23" x14ac:dyDescent="0.2">
      <c r="A116" s="480" t="s">
        <v>27</v>
      </c>
      <c r="C116" s="481">
        <v>1778</v>
      </c>
      <c r="D116" s="481">
        <v>1603</v>
      </c>
      <c r="E116" s="481">
        <v>1532</v>
      </c>
      <c r="F116" s="481">
        <v>1139</v>
      </c>
      <c r="H116" s="569"/>
      <c r="I116" s="547">
        <v>60026841</v>
      </c>
      <c r="J116" s="547">
        <v>59877221</v>
      </c>
      <c r="K116" s="547">
        <v>59729080.5</v>
      </c>
      <c r="L116" s="547">
        <v>59438850.5</v>
      </c>
      <c r="M116" s="568"/>
      <c r="N116" s="548" t="s">
        <v>27</v>
      </c>
      <c r="O116" s="549">
        <f>C116/I116*1000000</f>
        <v>29.620082789297541</v>
      </c>
      <c r="P116" s="549">
        <f t="shared" ref="O116:R131" si="7">D116/J116*1000000</f>
        <v>26.771449530030797</v>
      </c>
      <c r="Q116" s="549">
        <f>E116/K116*1000000</f>
        <v>25.649147570587495</v>
      </c>
      <c r="R116" s="549">
        <f>F116/L116*1000000</f>
        <v>19.162550931229735</v>
      </c>
      <c r="T116" s="550" t="s">
        <v>214</v>
      </c>
      <c r="U116" s="551">
        <v>63.885946772919084</v>
      </c>
    </row>
    <row r="117" spans="1:23" x14ac:dyDescent="0.2">
      <c r="A117" s="492" t="s">
        <v>171</v>
      </c>
      <c r="C117" s="493">
        <v>143</v>
      </c>
      <c r="D117" s="493">
        <v>121</v>
      </c>
      <c r="E117" s="493">
        <v>105</v>
      </c>
      <c r="F117" s="493">
        <v>90</v>
      </c>
      <c r="H117" s="568"/>
      <c r="I117" s="552">
        <v>4413816</v>
      </c>
      <c r="J117" s="552">
        <v>4339238</v>
      </c>
      <c r="K117" s="552">
        <v>4319891</v>
      </c>
      <c r="L117" s="552">
        <v>4293081</v>
      </c>
      <c r="M117" s="568"/>
      <c r="N117" s="550" t="s">
        <v>198</v>
      </c>
      <c r="O117" s="551">
        <f t="shared" si="7"/>
        <v>32.398269433977312</v>
      </c>
      <c r="P117" s="551">
        <f t="shared" si="7"/>
        <v>27.885080283681145</v>
      </c>
      <c r="Q117" s="551">
        <f t="shared" si="7"/>
        <v>24.306168836204431</v>
      </c>
      <c r="R117" s="551">
        <f>F117/L117*1000000</f>
        <v>20.963965040491896</v>
      </c>
      <c r="T117" s="550" t="s">
        <v>220</v>
      </c>
      <c r="U117" s="553">
        <v>43.10257319238584</v>
      </c>
      <c r="W117" s="539" t="s">
        <v>280</v>
      </c>
    </row>
    <row r="118" spans="1:23" x14ac:dyDescent="0.2">
      <c r="A118" s="492" t="s">
        <v>262</v>
      </c>
      <c r="C118" s="499">
        <v>5</v>
      </c>
      <c r="D118" s="499">
        <v>7</v>
      </c>
      <c r="E118" s="499">
        <v>3</v>
      </c>
      <c r="F118" s="499" t="s">
        <v>173</v>
      </c>
      <c r="H118" s="568"/>
      <c r="I118" s="552">
        <v>127229</v>
      </c>
      <c r="J118" s="552">
        <v>125933</v>
      </c>
      <c r="K118" s="552">
        <v>125343.5</v>
      </c>
      <c r="L118" s="552">
        <v>124561.5</v>
      </c>
      <c r="M118" s="568"/>
      <c r="N118" s="550" t="s">
        <v>269</v>
      </c>
      <c r="O118" s="551">
        <f t="shared" si="7"/>
        <v>39.299216373625512</v>
      </c>
      <c r="P118" s="551">
        <f t="shared" si="7"/>
        <v>55.585112718667865</v>
      </c>
      <c r="Q118" s="551">
        <f t="shared" si="7"/>
        <v>23.934228739424064</v>
      </c>
      <c r="R118" s="553" t="s">
        <v>45</v>
      </c>
      <c r="T118" s="550" t="s">
        <v>270</v>
      </c>
      <c r="U118" s="551">
        <v>40.980177546619224</v>
      </c>
    </row>
    <row r="119" spans="1:23" x14ac:dyDescent="0.2">
      <c r="A119" s="492" t="s">
        <v>174</v>
      </c>
      <c r="C119" s="493">
        <v>16</v>
      </c>
      <c r="D119" s="493">
        <v>19</v>
      </c>
      <c r="E119" s="493">
        <v>12</v>
      </c>
      <c r="F119" s="493">
        <v>5</v>
      </c>
      <c r="H119" s="568"/>
      <c r="I119" s="552">
        <v>1591344.5</v>
      </c>
      <c r="J119" s="552">
        <v>1537260.5</v>
      </c>
      <c r="K119" s="552">
        <v>1528903</v>
      </c>
      <c r="L119" s="552">
        <v>1521660.5</v>
      </c>
      <c r="M119" s="568"/>
      <c r="N119" s="550" t="s">
        <v>200</v>
      </c>
      <c r="O119" s="551">
        <f t="shared" si="7"/>
        <v>10.054391113929134</v>
      </c>
      <c r="P119" s="551">
        <f t="shared" si="7"/>
        <v>12.359648868880713</v>
      </c>
      <c r="Q119" s="551">
        <f t="shared" si="7"/>
        <v>7.8487647679414589</v>
      </c>
      <c r="R119" s="551">
        <f>F119/L119*1000000</f>
        <v>3.2858840720384079</v>
      </c>
      <c r="T119" s="550" t="s">
        <v>235</v>
      </c>
      <c r="U119" s="551">
        <v>40.83248149662181</v>
      </c>
    </row>
    <row r="120" spans="1:23" x14ac:dyDescent="0.2">
      <c r="A120" s="492" t="s">
        <v>175</v>
      </c>
      <c r="C120" s="499">
        <v>221</v>
      </c>
      <c r="D120" s="499">
        <v>216</v>
      </c>
      <c r="E120" s="499">
        <v>202</v>
      </c>
      <c r="F120" s="499">
        <v>139</v>
      </c>
      <c r="I120" s="552">
        <v>9778562</v>
      </c>
      <c r="J120" s="552">
        <v>9998897.5</v>
      </c>
      <c r="K120" s="552">
        <v>10019217.5</v>
      </c>
      <c r="L120" s="552">
        <v>10004578</v>
      </c>
      <c r="N120" s="550" t="s">
        <v>201</v>
      </c>
      <c r="O120" s="551">
        <f t="shared" si="7"/>
        <v>22.600460067645937</v>
      </c>
      <c r="P120" s="551">
        <f t="shared" si="7"/>
        <v>21.602381662578299</v>
      </c>
      <c r="Q120" s="551">
        <f t="shared" si="7"/>
        <v>20.161255107996208</v>
      </c>
      <c r="R120" s="551">
        <f t="shared" si="7"/>
        <v>13.893639491840634</v>
      </c>
      <c r="T120" s="550" t="s">
        <v>137</v>
      </c>
      <c r="U120" s="551">
        <v>28.738388623015641</v>
      </c>
    </row>
    <row r="121" spans="1:23" ht="22.5" x14ac:dyDescent="0.2">
      <c r="A121" s="492" t="s">
        <v>263</v>
      </c>
      <c r="C121" s="493">
        <v>33</v>
      </c>
      <c r="D121" s="493">
        <v>54</v>
      </c>
      <c r="E121" s="493">
        <v>50</v>
      </c>
      <c r="F121" s="493">
        <v>44</v>
      </c>
      <c r="I121" s="552">
        <v>1033737</v>
      </c>
      <c r="J121" s="552">
        <v>1071386</v>
      </c>
      <c r="K121" s="552">
        <v>1076051.5</v>
      </c>
      <c r="L121" s="552">
        <v>1077573.5</v>
      </c>
      <c r="N121" s="550" t="s">
        <v>235</v>
      </c>
      <c r="O121" s="551">
        <f t="shared" si="7"/>
        <v>31.923013300288176</v>
      </c>
      <c r="P121" s="551">
        <f t="shared" si="7"/>
        <v>50.402002639571549</v>
      </c>
      <c r="Q121" s="551">
        <f t="shared" si="7"/>
        <v>46.46617750172738</v>
      </c>
      <c r="R121" s="551">
        <f t="shared" si="7"/>
        <v>40.83248149662181</v>
      </c>
      <c r="T121" s="554" t="s">
        <v>216</v>
      </c>
      <c r="U121" s="553">
        <v>28.654450403837565</v>
      </c>
    </row>
    <row r="122" spans="1:23" x14ac:dyDescent="0.2">
      <c r="A122" s="492" t="s">
        <v>177</v>
      </c>
      <c r="C122" s="499">
        <v>168</v>
      </c>
      <c r="D122" s="499">
        <v>142</v>
      </c>
      <c r="E122" s="499">
        <v>166</v>
      </c>
      <c r="F122" s="499">
        <v>105</v>
      </c>
      <c r="I122" s="552">
        <v>4883467</v>
      </c>
      <c r="J122" s="552">
        <v>4882763</v>
      </c>
      <c r="K122" s="552">
        <v>4881861.5</v>
      </c>
      <c r="L122" s="552">
        <v>4874481.5</v>
      </c>
      <c r="N122" s="550" t="s">
        <v>203</v>
      </c>
      <c r="O122" s="551">
        <f t="shared" si="7"/>
        <v>34.401788729195879</v>
      </c>
      <c r="P122" s="551">
        <f t="shared" si="7"/>
        <v>29.081894820616935</v>
      </c>
      <c r="Q122" s="551">
        <f t="shared" si="7"/>
        <v>34.003422669815606</v>
      </c>
      <c r="R122" s="551">
        <f>F122/L122*1000000</f>
        <v>21.540752590814016</v>
      </c>
      <c r="T122" s="550" t="s">
        <v>271</v>
      </c>
      <c r="U122" s="551">
        <v>26.446106141446997</v>
      </c>
    </row>
    <row r="123" spans="1:23" ht="22.5" x14ac:dyDescent="0.2">
      <c r="A123" s="492" t="s">
        <v>178</v>
      </c>
      <c r="C123" s="493">
        <v>34</v>
      </c>
      <c r="D123" s="493">
        <v>35</v>
      </c>
      <c r="E123" s="493">
        <v>34</v>
      </c>
      <c r="F123" s="493">
        <v>19</v>
      </c>
      <c r="I123" s="552">
        <v>1224501.5</v>
      </c>
      <c r="J123" s="552">
        <v>1210784.5</v>
      </c>
      <c r="K123" s="552">
        <v>1208315</v>
      </c>
      <c r="L123" s="552">
        <v>1203863</v>
      </c>
      <c r="N123" s="550" t="s">
        <v>236</v>
      </c>
      <c r="O123" s="551">
        <f t="shared" si="7"/>
        <v>27.766401266147898</v>
      </c>
      <c r="P123" s="551">
        <f t="shared" si="7"/>
        <v>28.906878143881094</v>
      </c>
      <c r="Q123" s="551">
        <f t="shared" si="7"/>
        <v>28.138357961293206</v>
      </c>
      <c r="R123" s="551">
        <f t="shared" si="7"/>
        <v>15.782526749306189</v>
      </c>
      <c r="T123" s="550" t="s">
        <v>272</v>
      </c>
      <c r="U123" s="551">
        <v>25.386952693000342</v>
      </c>
    </row>
    <row r="124" spans="1:23" ht="22.5" x14ac:dyDescent="0.2">
      <c r="A124" s="492" t="s">
        <v>179</v>
      </c>
      <c r="C124" s="499">
        <v>203</v>
      </c>
      <c r="D124" s="499">
        <v>132</v>
      </c>
      <c r="E124" s="499">
        <v>162</v>
      </c>
      <c r="F124" s="499">
        <v>98</v>
      </c>
      <c r="I124" s="552">
        <v>4381454.5</v>
      </c>
      <c r="J124" s="552">
        <v>4452686.5</v>
      </c>
      <c r="K124" s="552">
        <v>4461786</v>
      </c>
      <c r="L124" s="552">
        <v>4451528</v>
      </c>
      <c r="N124" s="550" t="s">
        <v>205</v>
      </c>
      <c r="O124" s="551">
        <f>C124/I124*1000000</f>
        <v>46.331646260391388</v>
      </c>
      <c r="P124" s="551">
        <f t="shared" si="7"/>
        <v>29.645024413912815</v>
      </c>
      <c r="Q124" s="551">
        <f t="shared" si="7"/>
        <v>36.308330341257964</v>
      </c>
      <c r="R124" s="551">
        <f>F124/L124*1000000</f>
        <v>22.014912632246723</v>
      </c>
      <c r="T124" s="550" t="s">
        <v>273</v>
      </c>
      <c r="U124" s="551">
        <v>23.870937796314593</v>
      </c>
    </row>
    <row r="125" spans="1:23" x14ac:dyDescent="0.2">
      <c r="A125" s="492" t="s">
        <v>180</v>
      </c>
      <c r="C125" s="493">
        <v>117</v>
      </c>
      <c r="D125" s="493">
        <v>107</v>
      </c>
      <c r="E125" s="493">
        <v>81</v>
      </c>
      <c r="F125" s="493">
        <v>56</v>
      </c>
      <c r="I125" s="552">
        <v>3729899</v>
      </c>
      <c r="J125" s="552">
        <v>3706695.5</v>
      </c>
      <c r="K125" s="552">
        <v>3696949</v>
      </c>
      <c r="L125" s="552">
        <v>3692710</v>
      </c>
      <c r="N125" s="550" t="s">
        <v>206</v>
      </c>
      <c r="O125" s="551">
        <f t="shared" si="7"/>
        <v>31.368141603834314</v>
      </c>
      <c r="P125" s="551">
        <f t="shared" si="7"/>
        <v>28.866681927339325</v>
      </c>
      <c r="Q125" s="551">
        <f t="shared" si="7"/>
        <v>21.909958725424669</v>
      </c>
      <c r="R125" s="551">
        <f>F125/L125*1000000</f>
        <v>15.165014311982256</v>
      </c>
      <c r="T125" s="554" t="s">
        <v>217</v>
      </c>
      <c r="U125" s="553">
        <v>23.671138691022445</v>
      </c>
    </row>
    <row r="126" spans="1:23" x14ac:dyDescent="0.2">
      <c r="A126" s="492" t="s">
        <v>181</v>
      </c>
      <c r="C126" s="499">
        <v>32</v>
      </c>
      <c r="D126" s="499">
        <v>29</v>
      </c>
      <c r="E126" s="499">
        <v>30</v>
      </c>
      <c r="F126" s="499">
        <v>14</v>
      </c>
      <c r="I126" s="552">
        <v>889928.5</v>
      </c>
      <c r="J126" s="552">
        <v>875110.5</v>
      </c>
      <c r="K126" s="552">
        <v>871954.5</v>
      </c>
      <c r="L126" s="552">
        <v>867808.5</v>
      </c>
      <c r="N126" s="550" t="s">
        <v>207</v>
      </c>
      <c r="O126" s="551">
        <f t="shared" si="7"/>
        <v>35.957944936025754</v>
      </c>
      <c r="P126" s="551">
        <f t="shared" si="7"/>
        <v>33.138672201967637</v>
      </c>
      <c r="Q126" s="551">
        <f t="shared" si="7"/>
        <v>34.405464964054886</v>
      </c>
      <c r="R126" s="551">
        <f>F126/L126*1000000</f>
        <v>16.132591464591556</v>
      </c>
      <c r="T126" s="550" t="s">
        <v>208</v>
      </c>
      <c r="U126" s="551">
        <v>22.58454924560963</v>
      </c>
    </row>
    <row r="127" spans="1:23" x14ac:dyDescent="0.2">
      <c r="A127" s="492" t="s">
        <v>182</v>
      </c>
      <c r="C127" s="493">
        <v>72</v>
      </c>
      <c r="D127" s="493">
        <v>37</v>
      </c>
      <c r="E127" s="493">
        <v>42</v>
      </c>
      <c r="F127" s="493">
        <v>34</v>
      </c>
      <c r="I127" s="552">
        <v>1549813</v>
      </c>
      <c r="J127" s="552">
        <v>1523326</v>
      </c>
      <c r="K127" s="552">
        <v>1516496.5</v>
      </c>
      <c r="L127" s="552">
        <v>1505454</v>
      </c>
      <c r="N127" s="550" t="s">
        <v>208</v>
      </c>
      <c r="O127" s="551">
        <f t="shared" si="7"/>
        <v>46.457217741753361</v>
      </c>
      <c r="P127" s="551">
        <f t="shared" si="7"/>
        <v>24.288957189728265</v>
      </c>
      <c r="Q127" s="551">
        <f t="shared" si="7"/>
        <v>27.695415057008045</v>
      </c>
      <c r="R127" s="551">
        <f t="shared" si="7"/>
        <v>22.58454924560963</v>
      </c>
      <c r="T127" s="550" t="s">
        <v>205</v>
      </c>
      <c r="U127" s="551">
        <v>22.014912632246723</v>
      </c>
    </row>
    <row r="128" spans="1:23" x14ac:dyDescent="0.2">
      <c r="A128" s="492" t="s">
        <v>183</v>
      </c>
      <c r="C128" s="499">
        <v>150</v>
      </c>
      <c r="D128" s="499">
        <v>122</v>
      </c>
      <c r="E128" s="499">
        <v>104</v>
      </c>
      <c r="F128" s="499">
        <v>118</v>
      </c>
      <c r="I128" s="552">
        <v>5584376</v>
      </c>
      <c r="J128" s="552">
        <v>5773841</v>
      </c>
      <c r="K128" s="552">
        <v>5764388</v>
      </c>
      <c r="L128" s="552">
        <v>5743049.5</v>
      </c>
      <c r="N128" s="550" t="s">
        <v>209</v>
      </c>
      <c r="O128" s="551">
        <f t="shared" si="7"/>
        <v>26.860655514600019</v>
      </c>
      <c r="P128" s="551">
        <f t="shared" si="7"/>
        <v>21.129781717231218</v>
      </c>
      <c r="Q128" s="551">
        <f t="shared" si="7"/>
        <v>18.041811203548409</v>
      </c>
      <c r="R128" s="551">
        <f>F128/L128*1000000</f>
        <v>20.546575473535444</v>
      </c>
      <c r="T128" s="550" t="s">
        <v>203</v>
      </c>
      <c r="U128" s="551">
        <v>21.540752590814016</v>
      </c>
    </row>
    <row r="129" spans="1:23" x14ac:dyDescent="0.2">
      <c r="A129" s="505" t="s">
        <v>184</v>
      </c>
      <c r="C129" s="507">
        <v>40</v>
      </c>
      <c r="D129" s="507">
        <v>39</v>
      </c>
      <c r="E129" s="507">
        <v>41</v>
      </c>
      <c r="F129" s="507">
        <v>37</v>
      </c>
      <c r="I129" s="555">
        <v>1330422</v>
      </c>
      <c r="J129" s="555">
        <v>1303352</v>
      </c>
      <c r="K129" s="555">
        <v>1297293</v>
      </c>
      <c r="L129" s="555">
        <v>1287476.5</v>
      </c>
      <c r="N129" s="570" t="s">
        <v>137</v>
      </c>
      <c r="O129" s="571">
        <f t="shared" si="7"/>
        <v>30.065648343157282</v>
      </c>
      <c r="P129" s="571">
        <f t="shared" si="7"/>
        <v>29.922845094801712</v>
      </c>
      <c r="Q129" s="571">
        <f t="shared" si="7"/>
        <v>31.604271355815534</v>
      </c>
      <c r="R129" s="571">
        <f>F129/L129*1000000</f>
        <v>28.738388623015641</v>
      </c>
      <c r="T129" s="548" t="s">
        <v>198</v>
      </c>
      <c r="U129" s="551">
        <v>20.963965040491896</v>
      </c>
    </row>
    <row r="130" spans="1:23" x14ac:dyDescent="0.2">
      <c r="A130" s="514" t="s">
        <v>185</v>
      </c>
      <c r="C130" s="515">
        <v>9</v>
      </c>
      <c r="D130" s="515">
        <v>9</v>
      </c>
      <c r="E130" s="515">
        <v>16</v>
      </c>
      <c r="F130" s="515">
        <v>12</v>
      </c>
      <c r="I130" s="556">
        <v>306162</v>
      </c>
      <c r="J130" s="556">
        <v>298198.5</v>
      </c>
      <c r="K130" s="556">
        <v>296075.5</v>
      </c>
      <c r="L130" s="556">
        <v>292824.5</v>
      </c>
      <c r="N130" s="554" t="s">
        <v>270</v>
      </c>
      <c r="O130" s="551">
        <f>C130/I130*1000000</f>
        <v>29.396202010700218</v>
      </c>
      <c r="P130" s="551">
        <f t="shared" si="7"/>
        <v>30.181238336208935</v>
      </c>
      <c r="Q130" s="551">
        <f>E130/K130*1000000</f>
        <v>54.040270133800327</v>
      </c>
      <c r="R130" s="551">
        <f>F130/L130*1000000</f>
        <v>40.980177546619224</v>
      </c>
      <c r="T130" s="550" t="s">
        <v>209</v>
      </c>
      <c r="U130" s="551">
        <v>20.546575473535444</v>
      </c>
    </row>
    <row r="131" spans="1:23" x14ac:dyDescent="0.2">
      <c r="A131" s="514" t="s">
        <v>186</v>
      </c>
      <c r="C131" s="522">
        <v>11</v>
      </c>
      <c r="D131" s="522">
        <v>10</v>
      </c>
      <c r="E131" s="522">
        <v>8</v>
      </c>
      <c r="F131" s="522">
        <v>8</v>
      </c>
      <c r="I131" s="556">
        <v>309851.5</v>
      </c>
      <c r="J131" s="556">
        <v>305592.5</v>
      </c>
      <c r="K131" s="556">
        <v>304595.5</v>
      </c>
      <c r="L131" s="556">
        <v>302502</v>
      </c>
      <c r="N131" s="554" t="s">
        <v>271</v>
      </c>
      <c r="O131" s="551">
        <f t="shared" ref="O131:R140" si="8">C131/I131*1000000</f>
        <v>35.500877033030335</v>
      </c>
      <c r="P131" s="551">
        <f t="shared" si="7"/>
        <v>32.723316180861772</v>
      </c>
      <c r="Q131" s="551">
        <f t="shared" si="7"/>
        <v>26.264340740424597</v>
      </c>
      <c r="R131" s="551">
        <f t="shared" si="7"/>
        <v>26.446106141446997</v>
      </c>
      <c r="T131" s="550" t="s">
        <v>27</v>
      </c>
      <c r="U131" s="551">
        <v>19.162550931229735</v>
      </c>
    </row>
    <row r="132" spans="1:23" x14ac:dyDescent="0.2">
      <c r="A132" s="514" t="s">
        <v>187</v>
      </c>
      <c r="C132" s="515">
        <v>7</v>
      </c>
      <c r="D132" s="515">
        <v>2</v>
      </c>
      <c r="E132" s="515">
        <v>5</v>
      </c>
      <c r="F132" s="515">
        <v>8</v>
      </c>
      <c r="I132" s="556">
        <v>320803</v>
      </c>
      <c r="J132" s="556">
        <v>317700</v>
      </c>
      <c r="K132" s="556">
        <v>316864.5</v>
      </c>
      <c r="L132" s="556">
        <v>315122.5</v>
      </c>
      <c r="N132" s="554" t="s">
        <v>272</v>
      </c>
      <c r="O132" s="551">
        <f t="shared" si="8"/>
        <v>21.820244823146915</v>
      </c>
      <c r="P132" s="551">
        <f t="shared" si="8"/>
        <v>6.2952470884482219</v>
      </c>
      <c r="Q132" s="551">
        <f t="shared" si="8"/>
        <v>15.779615577005313</v>
      </c>
      <c r="R132" s="551">
        <f t="shared" si="8"/>
        <v>25.386952693000342</v>
      </c>
      <c r="T132" s="550" t="s">
        <v>218</v>
      </c>
      <c r="U132" s="553">
        <v>16.512589118043973</v>
      </c>
    </row>
    <row r="133" spans="1:23" x14ac:dyDescent="0.2">
      <c r="A133" s="514" t="s">
        <v>189</v>
      </c>
      <c r="C133" s="522">
        <v>13</v>
      </c>
      <c r="D133" s="522">
        <v>18</v>
      </c>
      <c r="E133" s="522">
        <v>12</v>
      </c>
      <c r="F133" s="522">
        <v>9</v>
      </c>
      <c r="I133" s="556">
        <v>393605.5</v>
      </c>
      <c r="J133" s="556">
        <v>381861</v>
      </c>
      <c r="K133" s="556">
        <v>379757.5</v>
      </c>
      <c r="L133" s="556">
        <v>377027.5</v>
      </c>
      <c r="N133" s="554" t="s">
        <v>273</v>
      </c>
      <c r="O133" s="551">
        <f t="shared" si="8"/>
        <v>33.027993765331026</v>
      </c>
      <c r="P133" s="551">
        <f t="shared" si="8"/>
        <v>47.137571000966318</v>
      </c>
      <c r="Q133" s="551">
        <f t="shared" si="8"/>
        <v>31.59911259158805</v>
      </c>
      <c r="R133" s="551">
        <f t="shared" si="8"/>
        <v>23.870937796314593</v>
      </c>
      <c r="T133" s="548" t="s">
        <v>207</v>
      </c>
      <c r="U133" s="549">
        <v>16.132591464591556</v>
      </c>
      <c r="W133" s="558" t="s">
        <v>188</v>
      </c>
    </row>
    <row r="134" spans="1:23" x14ac:dyDescent="0.2">
      <c r="A134" s="492" t="s">
        <v>190</v>
      </c>
      <c r="C134" s="499">
        <v>15</v>
      </c>
      <c r="D134" s="499">
        <v>12</v>
      </c>
      <c r="E134" s="499">
        <v>24</v>
      </c>
      <c r="F134" s="499">
        <v>19</v>
      </c>
      <c r="I134" s="560">
        <v>314366</v>
      </c>
      <c r="J134" s="560">
        <v>305177</v>
      </c>
      <c r="K134" s="560">
        <v>302153</v>
      </c>
      <c r="L134" s="560">
        <v>297405</v>
      </c>
      <c r="N134" s="550" t="s">
        <v>214</v>
      </c>
      <c r="O134" s="551">
        <f t="shared" si="8"/>
        <v>47.715083692256798</v>
      </c>
      <c r="P134" s="551">
        <f t="shared" si="8"/>
        <v>39.321442965885375</v>
      </c>
      <c r="Q134" s="551">
        <f t="shared" si="8"/>
        <v>79.429957670451728</v>
      </c>
      <c r="R134" s="551">
        <f t="shared" si="8"/>
        <v>63.885946772919084</v>
      </c>
      <c r="T134" s="550" t="s">
        <v>236</v>
      </c>
      <c r="U134" s="551">
        <v>15.782526749306189</v>
      </c>
      <c r="W134" s="559"/>
    </row>
    <row r="135" spans="1:23" x14ac:dyDescent="0.2">
      <c r="A135" s="492" t="s">
        <v>191</v>
      </c>
      <c r="C135" s="493">
        <v>83</v>
      </c>
      <c r="D135" s="493">
        <v>81</v>
      </c>
      <c r="E135" s="493">
        <v>102</v>
      </c>
      <c r="F135" s="493">
        <v>62</v>
      </c>
      <c r="I135" s="552">
        <v>5825210</v>
      </c>
      <c r="J135" s="552">
        <v>5751590</v>
      </c>
      <c r="K135" s="552">
        <v>5726217</v>
      </c>
      <c r="L135" s="552">
        <v>5668201.5</v>
      </c>
      <c r="N135" s="550" t="s">
        <v>215</v>
      </c>
      <c r="O135" s="551">
        <f t="shared" si="8"/>
        <v>14.248413361921717</v>
      </c>
      <c r="P135" s="551">
        <f t="shared" si="8"/>
        <v>14.083062248873789</v>
      </c>
      <c r="Q135" s="551">
        <f t="shared" si="8"/>
        <v>17.81280730367012</v>
      </c>
      <c r="R135" s="551">
        <f t="shared" si="8"/>
        <v>10.938213823203004</v>
      </c>
      <c r="T135" s="550" t="s">
        <v>206</v>
      </c>
      <c r="U135" s="551">
        <v>15.165014311982256</v>
      </c>
    </row>
    <row r="136" spans="1:23" x14ac:dyDescent="0.2">
      <c r="A136" s="492" t="s">
        <v>192</v>
      </c>
      <c r="C136" s="499">
        <v>187</v>
      </c>
      <c r="D136" s="499">
        <v>147</v>
      </c>
      <c r="E136" s="499">
        <v>153</v>
      </c>
      <c r="F136" s="499">
        <v>113</v>
      </c>
      <c r="I136" s="552">
        <v>4102177.5</v>
      </c>
      <c r="J136" s="552">
        <v>3988247</v>
      </c>
      <c r="K136" s="552">
        <v>3964416.5</v>
      </c>
      <c r="L136" s="552">
        <v>3943541</v>
      </c>
      <c r="N136" s="550" t="s">
        <v>216</v>
      </c>
      <c r="O136" s="551">
        <f t="shared" si="8"/>
        <v>45.585545725410469</v>
      </c>
      <c r="P136" s="551">
        <f t="shared" si="8"/>
        <v>36.858298896733324</v>
      </c>
      <c r="Q136" s="551">
        <f t="shared" si="8"/>
        <v>38.593321362677209</v>
      </c>
      <c r="R136" s="551">
        <f t="shared" si="8"/>
        <v>28.654450403837565</v>
      </c>
      <c r="T136" s="550" t="s">
        <v>219</v>
      </c>
      <c r="U136" s="553">
        <v>15.037601729118204</v>
      </c>
    </row>
    <row r="137" spans="1:23" x14ac:dyDescent="0.2">
      <c r="A137" s="492" t="s">
        <v>193</v>
      </c>
      <c r="C137" s="493">
        <v>30</v>
      </c>
      <c r="D137" s="493">
        <v>40</v>
      </c>
      <c r="E137" s="493">
        <v>24</v>
      </c>
      <c r="F137" s="493">
        <v>13</v>
      </c>
      <c r="I137" s="552">
        <v>580075</v>
      </c>
      <c r="J137" s="552">
        <v>560777.5</v>
      </c>
      <c r="K137" s="552">
        <v>555920.5</v>
      </c>
      <c r="L137" s="552">
        <v>549192</v>
      </c>
      <c r="N137" s="550" t="s">
        <v>217</v>
      </c>
      <c r="O137" s="551">
        <f t="shared" si="8"/>
        <v>51.717450329698742</v>
      </c>
      <c r="P137" s="551">
        <f t="shared" si="8"/>
        <v>71.329538007498513</v>
      </c>
      <c r="Q137" s="551">
        <f t="shared" si="8"/>
        <v>43.171640549323151</v>
      </c>
      <c r="R137" s="551">
        <f t="shared" si="8"/>
        <v>23.671138691022445</v>
      </c>
      <c r="T137" s="554" t="s">
        <v>201</v>
      </c>
      <c r="U137" s="551">
        <v>13.893639491840634</v>
      </c>
    </row>
    <row r="138" spans="1:23" x14ac:dyDescent="0.2">
      <c r="A138" s="492" t="s">
        <v>194</v>
      </c>
      <c r="C138" s="499">
        <v>66</v>
      </c>
      <c r="D138" s="499">
        <v>81</v>
      </c>
      <c r="E138" s="499">
        <v>65</v>
      </c>
      <c r="F138" s="499">
        <v>31</v>
      </c>
      <c r="I138" s="552">
        <v>1970292.5</v>
      </c>
      <c r="J138" s="552">
        <v>1918139</v>
      </c>
      <c r="K138" s="552">
        <v>1903065.5</v>
      </c>
      <c r="L138" s="552">
        <v>1877355.5</v>
      </c>
      <c r="N138" s="550" t="s">
        <v>218</v>
      </c>
      <c r="O138" s="551">
        <f t="shared" si="8"/>
        <v>33.497564447918265</v>
      </c>
      <c r="P138" s="551">
        <f t="shared" si="8"/>
        <v>42.228430786298595</v>
      </c>
      <c r="Q138" s="551">
        <f t="shared" si="8"/>
        <v>34.155419243320843</v>
      </c>
      <c r="R138" s="551">
        <f t="shared" si="8"/>
        <v>16.512589118043973</v>
      </c>
      <c r="T138" s="550" t="s">
        <v>215</v>
      </c>
      <c r="U138" s="553">
        <v>10.938213823203004</v>
      </c>
    </row>
    <row r="139" spans="1:23" x14ac:dyDescent="0.2">
      <c r="A139" s="492" t="s">
        <v>195</v>
      </c>
      <c r="C139" s="493">
        <v>96</v>
      </c>
      <c r="D139" s="493">
        <v>102</v>
      </c>
      <c r="E139" s="493">
        <v>84</v>
      </c>
      <c r="F139" s="493">
        <v>73</v>
      </c>
      <c r="I139" s="552">
        <v>5060714</v>
      </c>
      <c r="J139" s="552">
        <v>4925368</v>
      </c>
      <c r="K139" s="552">
        <v>4891919</v>
      </c>
      <c r="L139" s="552">
        <v>4854497.5</v>
      </c>
      <c r="N139" s="550" t="s">
        <v>219</v>
      </c>
      <c r="O139" s="551">
        <f t="shared" si="8"/>
        <v>18.969655269987594</v>
      </c>
      <c r="P139" s="551">
        <f t="shared" si="8"/>
        <v>20.709112496771812</v>
      </c>
      <c r="Q139" s="551">
        <f t="shared" si="8"/>
        <v>17.171175565253634</v>
      </c>
      <c r="R139" s="551">
        <f t="shared" si="8"/>
        <v>15.037601729118204</v>
      </c>
      <c r="T139" s="554" t="s">
        <v>200</v>
      </c>
      <c r="U139" s="551">
        <v>3.2858840720384079</v>
      </c>
    </row>
    <row r="140" spans="1:23" x14ac:dyDescent="0.2">
      <c r="A140" s="492" t="s">
        <v>196</v>
      </c>
      <c r="C140" s="499">
        <v>67</v>
      </c>
      <c r="D140" s="499">
        <v>80</v>
      </c>
      <c r="E140" s="499">
        <v>48</v>
      </c>
      <c r="F140" s="499">
        <v>69</v>
      </c>
      <c r="I140" s="552">
        <v>1655456</v>
      </c>
      <c r="J140" s="552">
        <v>1626648.5</v>
      </c>
      <c r="K140" s="552">
        <v>1616939</v>
      </c>
      <c r="L140" s="552">
        <v>1600832.5</v>
      </c>
      <c r="N140" s="550" t="s">
        <v>220</v>
      </c>
      <c r="O140" s="551">
        <f t="shared" si="8"/>
        <v>40.472232424177989</v>
      </c>
      <c r="P140" s="551">
        <f t="shared" si="8"/>
        <v>49.180877122500647</v>
      </c>
      <c r="Q140" s="551">
        <f t="shared" si="8"/>
        <v>29.68572098267158</v>
      </c>
      <c r="R140" s="551">
        <f t="shared" si="8"/>
        <v>43.10257319238584</v>
      </c>
      <c r="T140" s="550" t="s">
        <v>269</v>
      </c>
      <c r="U140" s="551" t="s">
        <v>45</v>
      </c>
    </row>
    <row r="144" spans="1:23" ht="15" x14ac:dyDescent="0.25">
      <c r="A144" s="540" t="s">
        <v>281</v>
      </c>
      <c r="I144" s="541" t="s">
        <v>23</v>
      </c>
      <c r="N144" s="572" t="s">
        <v>282</v>
      </c>
    </row>
    <row r="146" spans="1:24" x14ac:dyDescent="0.2">
      <c r="X146" s="539" t="s">
        <v>283</v>
      </c>
    </row>
    <row r="147" spans="1:24" ht="13.5" thickBot="1" x14ac:dyDescent="0.25">
      <c r="C147" s="463" t="s">
        <v>12</v>
      </c>
      <c r="D147" s="467" t="s">
        <v>19</v>
      </c>
      <c r="E147" s="463" t="s">
        <v>20</v>
      </c>
      <c r="F147" s="463" t="s">
        <v>147</v>
      </c>
      <c r="I147" s="308" t="s">
        <v>12</v>
      </c>
      <c r="J147" s="308" t="s">
        <v>19</v>
      </c>
      <c r="K147" s="328" t="s">
        <v>20</v>
      </c>
      <c r="L147" s="308" t="s">
        <v>147</v>
      </c>
      <c r="N147" s="543" t="s">
        <v>136</v>
      </c>
      <c r="O147" s="544">
        <v>2011</v>
      </c>
      <c r="P147" s="544"/>
      <c r="Q147" s="544"/>
      <c r="R147" s="544">
        <v>2020</v>
      </c>
      <c r="T147" s="543" t="s">
        <v>136</v>
      </c>
      <c r="U147" s="544">
        <v>2011</v>
      </c>
      <c r="V147" s="544">
        <v>2020</v>
      </c>
    </row>
    <row r="148" spans="1:24" x14ac:dyDescent="0.2">
      <c r="A148" s="480" t="s">
        <v>27</v>
      </c>
      <c r="C148" s="481">
        <v>3860</v>
      </c>
      <c r="D148" s="481">
        <v>3334</v>
      </c>
      <c r="E148" s="481">
        <v>3173</v>
      </c>
      <c r="F148" s="481">
        <v>2395</v>
      </c>
      <c r="I148" s="547">
        <v>60026841</v>
      </c>
      <c r="J148" s="547">
        <v>59877221</v>
      </c>
      <c r="K148" s="547">
        <v>59729080.5</v>
      </c>
      <c r="L148" s="547">
        <v>59438850.5</v>
      </c>
      <c r="N148" s="573" t="s">
        <v>27</v>
      </c>
      <c r="O148" s="574">
        <f>C148/I148*1000000</f>
        <v>64.304566685426607</v>
      </c>
      <c r="P148" s="575"/>
      <c r="Q148" s="575"/>
      <c r="R148" s="574">
        <f>F148/L148*1000000</f>
        <v>40.293511396220559</v>
      </c>
      <c r="T148" s="576" t="s">
        <v>270</v>
      </c>
      <c r="U148" s="574">
        <v>58.792404021400436</v>
      </c>
      <c r="V148" s="574">
        <v>58.055251524377233</v>
      </c>
    </row>
    <row r="149" spans="1:24" x14ac:dyDescent="0.2">
      <c r="A149" s="492" t="s">
        <v>171</v>
      </c>
      <c r="C149" s="493">
        <v>320</v>
      </c>
      <c r="D149" s="493">
        <v>251</v>
      </c>
      <c r="E149" s="493">
        <v>232</v>
      </c>
      <c r="F149" s="493">
        <v>182</v>
      </c>
      <c r="I149" s="552">
        <v>4413816</v>
      </c>
      <c r="J149" s="552">
        <v>4339238</v>
      </c>
      <c r="K149" s="552">
        <v>4319891</v>
      </c>
      <c r="L149" s="552">
        <v>4293081</v>
      </c>
      <c r="N149" s="550" t="s">
        <v>198</v>
      </c>
      <c r="O149" s="577">
        <f t="shared" ref="O149:O172" si="9">C149/I149*1000000</f>
        <v>72.499623908200974</v>
      </c>
      <c r="R149" s="577">
        <f t="shared" ref="R149:R171" si="10">F149/L149*1000000</f>
        <v>42.393795970772508</v>
      </c>
      <c r="T149" s="576" t="s">
        <v>271</v>
      </c>
      <c r="U149" s="578">
        <v>64.547049150964256</v>
      </c>
      <c r="V149" s="578">
        <v>46.280685747532246</v>
      </c>
    </row>
    <row r="150" spans="1:24" x14ac:dyDescent="0.2">
      <c r="A150" s="492" t="s">
        <v>262</v>
      </c>
      <c r="C150" s="499">
        <v>9</v>
      </c>
      <c r="D150" s="499">
        <v>12</v>
      </c>
      <c r="E150" s="499">
        <v>4</v>
      </c>
      <c r="F150" s="499" t="s">
        <v>173</v>
      </c>
      <c r="I150" s="552">
        <v>127229</v>
      </c>
      <c r="J150" s="552">
        <v>125933</v>
      </c>
      <c r="K150" s="552">
        <v>125343.5</v>
      </c>
      <c r="L150" s="552">
        <v>124561.5</v>
      </c>
      <c r="N150" s="550" t="s">
        <v>269</v>
      </c>
      <c r="O150" s="577">
        <f t="shared" si="9"/>
        <v>70.738589472525916</v>
      </c>
      <c r="R150" s="577"/>
      <c r="T150" s="573" t="s">
        <v>137</v>
      </c>
      <c r="U150" s="579">
        <v>62.386220312051364</v>
      </c>
      <c r="V150" s="579">
        <v>45.826079155619539</v>
      </c>
    </row>
    <row r="151" spans="1:24" x14ac:dyDescent="0.2">
      <c r="A151" s="492" t="s">
        <v>174</v>
      </c>
      <c r="C151" s="493">
        <v>80</v>
      </c>
      <c r="D151" s="493">
        <v>124</v>
      </c>
      <c r="E151" s="493">
        <v>64</v>
      </c>
      <c r="F151" s="493">
        <v>59</v>
      </c>
      <c r="I151" s="552">
        <v>1591344.5</v>
      </c>
      <c r="J151" s="552">
        <v>1537260.5</v>
      </c>
      <c r="K151" s="552">
        <v>1528903</v>
      </c>
      <c r="L151" s="552">
        <v>1521660.5</v>
      </c>
      <c r="N151" s="550" t="s">
        <v>200</v>
      </c>
      <c r="O151" s="577">
        <f t="shared" si="9"/>
        <v>50.271955569645669</v>
      </c>
      <c r="R151" s="577">
        <f t="shared" si="10"/>
        <v>38.773432050053216</v>
      </c>
      <c r="T151" s="576" t="s">
        <v>272</v>
      </c>
      <c r="U151" s="574">
        <v>59.226378805684483</v>
      </c>
      <c r="V151" s="574">
        <v>44.427167212750597</v>
      </c>
    </row>
    <row r="152" spans="1:24" x14ac:dyDescent="0.2">
      <c r="A152" s="492" t="s">
        <v>175</v>
      </c>
      <c r="C152" s="499">
        <v>532</v>
      </c>
      <c r="D152" s="499">
        <v>483</v>
      </c>
      <c r="E152" s="499">
        <v>438</v>
      </c>
      <c r="F152" s="499">
        <v>317</v>
      </c>
      <c r="I152" s="552">
        <v>9778562</v>
      </c>
      <c r="J152" s="552">
        <v>9998897.5</v>
      </c>
      <c r="K152" s="552">
        <v>10019217.5</v>
      </c>
      <c r="L152" s="552">
        <v>10004578</v>
      </c>
      <c r="N152" s="550" t="s">
        <v>201</v>
      </c>
      <c r="O152" s="577">
        <f t="shared" si="9"/>
        <v>54.404727402658999</v>
      </c>
      <c r="R152" s="577">
        <f t="shared" si="10"/>
        <v>31.685494380672527</v>
      </c>
      <c r="T152" s="573" t="s">
        <v>27</v>
      </c>
      <c r="U152" s="579">
        <v>64.304566685426607</v>
      </c>
      <c r="V152" s="579">
        <v>40.293511396220559</v>
      </c>
    </row>
    <row r="153" spans="1:24" ht="22.5" x14ac:dyDescent="0.2">
      <c r="A153" s="492" t="s">
        <v>263</v>
      </c>
      <c r="C153" s="493">
        <v>58</v>
      </c>
      <c r="D153" s="493">
        <v>63</v>
      </c>
      <c r="E153" s="493">
        <v>71</v>
      </c>
      <c r="F153" s="493">
        <v>56</v>
      </c>
      <c r="I153" s="552">
        <v>1033737</v>
      </c>
      <c r="J153" s="552">
        <v>1071386</v>
      </c>
      <c r="K153" s="552">
        <v>1076051.5</v>
      </c>
      <c r="L153" s="552">
        <v>1077573.5</v>
      </c>
      <c r="N153" s="550" t="s">
        <v>235</v>
      </c>
      <c r="O153" s="577">
        <f t="shared" si="9"/>
        <v>56.107114285354982</v>
      </c>
      <c r="R153" s="577">
        <f t="shared" si="10"/>
        <v>51.968612813882302</v>
      </c>
      <c r="T153" s="576" t="s">
        <v>273</v>
      </c>
      <c r="U153" s="574">
        <v>66.055987530662051</v>
      </c>
      <c r="V153" s="574">
        <v>37.132569905378254</v>
      </c>
    </row>
    <row r="154" spans="1:24" x14ac:dyDescent="0.2">
      <c r="A154" s="492" t="s">
        <v>177</v>
      </c>
      <c r="C154" s="499">
        <v>369</v>
      </c>
      <c r="D154" s="499">
        <v>311</v>
      </c>
      <c r="E154" s="499">
        <v>336</v>
      </c>
      <c r="F154" s="499">
        <v>229</v>
      </c>
      <c r="I154" s="552">
        <v>4883467</v>
      </c>
      <c r="J154" s="552">
        <v>4882763</v>
      </c>
      <c r="K154" s="552">
        <v>4881861.5</v>
      </c>
      <c r="L154" s="552">
        <v>4874481.5</v>
      </c>
      <c r="N154" s="550" t="s">
        <v>203</v>
      </c>
      <c r="O154" s="577">
        <f t="shared" si="9"/>
        <v>75.561071673055224</v>
      </c>
      <c r="R154" s="577">
        <f t="shared" si="10"/>
        <v>46.979355650442002</v>
      </c>
      <c r="T154" s="550"/>
      <c r="U154" s="577"/>
      <c r="V154" s="577"/>
    </row>
    <row r="155" spans="1:24" ht="22.5" x14ac:dyDescent="0.2">
      <c r="A155" s="492" t="s">
        <v>178</v>
      </c>
      <c r="C155" s="493">
        <v>84</v>
      </c>
      <c r="D155" s="493">
        <v>77</v>
      </c>
      <c r="E155" s="493">
        <v>72</v>
      </c>
      <c r="F155" s="493">
        <v>47</v>
      </c>
      <c r="I155" s="552">
        <v>1224501.5</v>
      </c>
      <c r="J155" s="552">
        <v>1210784.5</v>
      </c>
      <c r="K155" s="552">
        <v>1208315</v>
      </c>
      <c r="L155" s="552">
        <v>1203863</v>
      </c>
      <c r="N155" s="550" t="s">
        <v>236</v>
      </c>
      <c r="O155" s="577">
        <f t="shared" si="9"/>
        <v>68.599344304600677</v>
      </c>
      <c r="R155" s="577">
        <f t="shared" si="10"/>
        <v>39.040987221967953</v>
      </c>
      <c r="T155" s="554"/>
      <c r="U155" s="577"/>
      <c r="V155" s="577"/>
    </row>
    <row r="156" spans="1:24" ht="22.5" x14ac:dyDescent="0.2">
      <c r="A156" s="492" t="s">
        <v>179</v>
      </c>
      <c r="C156" s="499">
        <v>400</v>
      </c>
      <c r="D156" s="499">
        <v>316</v>
      </c>
      <c r="E156" s="499">
        <v>352</v>
      </c>
      <c r="F156" s="499">
        <v>223</v>
      </c>
      <c r="I156" s="552">
        <v>4381454.5</v>
      </c>
      <c r="J156" s="552">
        <v>4452686.5</v>
      </c>
      <c r="K156" s="552">
        <v>4461786</v>
      </c>
      <c r="L156" s="552">
        <v>4451528</v>
      </c>
      <c r="N156" s="550" t="s">
        <v>205</v>
      </c>
      <c r="O156" s="577">
        <f t="shared" si="9"/>
        <v>91.293884256928834</v>
      </c>
      <c r="R156" s="577">
        <f t="shared" si="10"/>
        <v>50.09515833664306</v>
      </c>
      <c r="T156" s="550"/>
      <c r="U156" s="577"/>
      <c r="V156" s="577"/>
    </row>
    <row r="157" spans="1:24" x14ac:dyDescent="0.2">
      <c r="A157" s="492" t="s">
        <v>180</v>
      </c>
      <c r="C157" s="493">
        <v>265</v>
      </c>
      <c r="D157" s="493">
        <v>239</v>
      </c>
      <c r="E157" s="493">
        <v>209</v>
      </c>
      <c r="F157" s="493">
        <v>152</v>
      </c>
      <c r="I157" s="552">
        <v>3729899</v>
      </c>
      <c r="J157" s="552">
        <v>3706695.5</v>
      </c>
      <c r="K157" s="552">
        <v>3696949</v>
      </c>
      <c r="L157" s="552">
        <v>3692710</v>
      </c>
      <c r="N157" s="550" t="s">
        <v>206</v>
      </c>
      <c r="O157" s="577">
        <f t="shared" si="9"/>
        <v>71.047500213812768</v>
      </c>
      <c r="R157" s="577">
        <f t="shared" si="10"/>
        <v>41.162181703951845</v>
      </c>
      <c r="T157" s="548"/>
      <c r="U157" s="577"/>
      <c r="V157" s="577"/>
    </row>
    <row r="158" spans="1:24" x14ac:dyDescent="0.2">
      <c r="A158" s="492" t="s">
        <v>181</v>
      </c>
      <c r="C158" s="499">
        <v>61</v>
      </c>
      <c r="D158" s="499">
        <v>48</v>
      </c>
      <c r="E158" s="499">
        <v>51</v>
      </c>
      <c r="F158" s="499">
        <v>45</v>
      </c>
      <c r="I158" s="552">
        <v>889928.5</v>
      </c>
      <c r="J158" s="552">
        <v>875110.5</v>
      </c>
      <c r="K158" s="552">
        <v>871954.5</v>
      </c>
      <c r="L158" s="552">
        <v>867808.5</v>
      </c>
      <c r="N158" s="550" t="s">
        <v>207</v>
      </c>
      <c r="O158" s="577">
        <f t="shared" si="9"/>
        <v>68.544832534299104</v>
      </c>
      <c r="R158" s="577">
        <f>F158/L158*1000000</f>
        <v>51.854758279044283</v>
      </c>
      <c r="T158" s="550"/>
      <c r="U158" s="577"/>
      <c r="V158" s="577"/>
    </row>
    <row r="159" spans="1:24" x14ac:dyDescent="0.2">
      <c r="A159" s="492" t="s">
        <v>182</v>
      </c>
      <c r="C159" s="493">
        <v>129</v>
      </c>
      <c r="D159" s="493">
        <v>87</v>
      </c>
      <c r="E159" s="493">
        <v>99</v>
      </c>
      <c r="F159" s="493">
        <v>69</v>
      </c>
      <c r="I159" s="552">
        <v>1549813</v>
      </c>
      <c r="J159" s="552">
        <v>1523326</v>
      </c>
      <c r="K159" s="552">
        <v>1516496.5</v>
      </c>
      <c r="L159" s="552">
        <v>1505454</v>
      </c>
      <c r="N159" s="550" t="s">
        <v>208</v>
      </c>
      <c r="O159" s="577">
        <f t="shared" si="9"/>
        <v>83.235848453974768</v>
      </c>
      <c r="R159" s="577">
        <f t="shared" si="10"/>
        <v>45.833349939619545</v>
      </c>
      <c r="T159" s="554"/>
      <c r="U159" s="577"/>
      <c r="V159" s="577"/>
    </row>
    <row r="160" spans="1:24" x14ac:dyDescent="0.2">
      <c r="A160" s="492" t="s">
        <v>183</v>
      </c>
      <c r="C160" s="499">
        <v>425</v>
      </c>
      <c r="D160" s="499">
        <v>338</v>
      </c>
      <c r="E160" s="499">
        <v>295</v>
      </c>
      <c r="F160" s="499">
        <v>261</v>
      </c>
      <c r="I160" s="552">
        <v>5584376</v>
      </c>
      <c r="J160" s="552">
        <v>5773841</v>
      </c>
      <c r="K160" s="552">
        <v>5764388</v>
      </c>
      <c r="L160" s="552">
        <v>5743049.5</v>
      </c>
      <c r="N160" s="550" t="s">
        <v>209</v>
      </c>
      <c r="O160" s="577">
        <f t="shared" si="9"/>
        <v>76.105190624700057</v>
      </c>
      <c r="R160" s="577">
        <f t="shared" si="10"/>
        <v>45.446238971125013</v>
      </c>
      <c r="T160" s="550"/>
      <c r="U160" s="577"/>
      <c r="V160" s="577"/>
    </row>
    <row r="161" spans="1:24" x14ac:dyDescent="0.2">
      <c r="A161" s="505" t="s">
        <v>184</v>
      </c>
      <c r="C161" s="507">
        <v>83</v>
      </c>
      <c r="D161" s="507">
        <v>76</v>
      </c>
      <c r="E161" s="507">
        <v>78</v>
      </c>
      <c r="F161" s="507">
        <v>59</v>
      </c>
      <c r="I161" s="555">
        <v>1330422</v>
      </c>
      <c r="J161" s="555">
        <v>1303352</v>
      </c>
      <c r="K161" s="555">
        <v>1297293</v>
      </c>
      <c r="L161" s="555">
        <v>1287476.5</v>
      </c>
      <c r="N161" s="573" t="s">
        <v>137</v>
      </c>
      <c r="O161" s="574">
        <f>C161/I161*1000000</f>
        <v>62.386220312051364</v>
      </c>
      <c r="P161" s="575"/>
      <c r="Q161" s="575"/>
      <c r="R161" s="574">
        <f>F161/L161*1000000</f>
        <v>45.826079155619539</v>
      </c>
      <c r="T161" s="550"/>
      <c r="U161" s="577"/>
      <c r="V161" s="577"/>
    </row>
    <row r="162" spans="1:24" x14ac:dyDescent="0.2">
      <c r="A162" s="514" t="s">
        <v>185</v>
      </c>
      <c r="C162" s="515">
        <v>18</v>
      </c>
      <c r="D162" s="515">
        <v>11</v>
      </c>
      <c r="E162" s="515">
        <v>23</v>
      </c>
      <c r="F162" s="515">
        <v>17</v>
      </c>
      <c r="I162" s="556">
        <v>306162</v>
      </c>
      <c r="J162" s="556">
        <v>298198.5</v>
      </c>
      <c r="K162" s="556">
        <v>296075.5</v>
      </c>
      <c r="L162" s="556">
        <v>292824.5</v>
      </c>
      <c r="N162" s="580" t="s">
        <v>270</v>
      </c>
      <c r="O162" s="574">
        <f t="shared" si="9"/>
        <v>58.792404021400436</v>
      </c>
      <c r="P162" s="575"/>
      <c r="Q162" s="575"/>
      <c r="R162" s="574">
        <f t="shared" si="10"/>
        <v>58.055251524377233</v>
      </c>
      <c r="T162" s="548"/>
      <c r="U162" s="577"/>
      <c r="V162" s="577"/>
    </row>
    <row r="163" spans="1:24" x14ac:dyDescent="0.2">
      <c r="A163" s="514" t="s">
        <v>186</v>
      </c>
      <c r="C163" s="522">
        <v>20</v>
      </c>
      <c r="D163" s="522">
        <v>19</v>
      </c>
      <c r="E163" s="522">
        <v>17</v>
      </c>
      <c r="F163" s="522">
        <v>14</v>
      </c>
      <c r="I163" s="556">
        <v>309851.5</v>
      </c>
      <c r="J163" s="556">
        <v>305592.5</v>
      </c>
      <c r="K163" s="556">
        <v>304595.5</v>
      </c>
      <c r="L163" s="556">
        <v>302502</v>
      </c>
      <c r="N163" s="580" t="s">
        <v>271</v>
      </c>
      <c r="O163" s="574">
        <f t="shared" si="9"/>
        <v>64.547049150964256</v>
      </c>
      <c r="P163" s="575"/>
      <c r="Q163" s="575"/>
      <c r="R163" s="574">
        <f t="shared" si="10"/>
        <v>46.280685747532246</v>
      </c>
      <c r="T163" s="550"/>
      <c r="U163" s="577"/>
      <c r="V163" s="577"/>
    </row>
    <row r="164" spans="1:24" x14ac:dyDescent="0.2">
      <c r="A164" s="514" t="s">
        <v>187</v>
      </c>
      <c r="C164" s="515">
        <v>19</v>
      </c>
      <c r="D164" s="515">
        <v>13</v>
      </c>
      <c r="E164" s="515">
        <v>13</v>
      </c>
      <c r="F164" s="515">
        <v>14</v>
      </c>
      <c r="I164" s="556">
        <v>320803</v>
      </c>
      <c r="J164" s="556">
        <v>317700</v>
      </c>
      <c r="K164" s="556">
        <v>316864.5</v>
      </c>
      <c r="L164" s="556">
        <v>315122.5</v>
      </c>
      <c r="N164" s="580" t="s">
        <v>272</v>
      </c>
      <c r="O164" s="574">
        <f t="shared" si="9"/>
        <v>59.226378805684483</v>
      </c>
      <c r="P164" s="575"/>
      <c r="Q164" s="575"/>
      <c r="R164" s="574">
        <f t="shared" si="10"/>
        <v>44.427167212750597</v>
      </c>
      <c r="T164" s="550"/>
      <c r="U164" s="577"/>
      <c r="V164" s="577"/>
    </row>
    <row r="165" spans="1:24" x14ac:dyDescent="0.2">
      <c r="A165" s="514" t="s">
        <v>189</v>
      </c>
      <c r="C165" s="522">
        <v>26</v>
      </c>
      <c r="D165" s="522">
        <v>33</v>
      </c>
      <c r="E165" s="522">
        <v>25</v>
      </c>
      <c r="F165" s="522">
        <v>14</v>
      </c>
      <c r="I165" s="556">
        <v>393605.5</v>
      </c>
      <c r="J165" s="556">
        <v>381861</v>
      </c>
      <c r="K165" s="556">
        <v>379757.5</v>
      </c>
      <c r="L165" s="556">
        <v>377027.5</v>
      </c>
      <c r="N165" s="580" t="s">
        <v>273</v>
      </c>
      <c r="O165" s="574">
        <f>C165/I165*1000000</f>
        <v>66.055987530662051</v>
      </c>
      <c r="P165" s="575"/>
      <c r="Q165" s="575"/>
      <c r="R165" s="574">
        <f t="shared" si="10"/>
        <v>37.132569905378254</v>
      </c>
      <c r="T165" s="550"/>
      <c r="U165" s="577"/>
      <c r="V165" s="577"/>
    </row>
    <row r="166" spans="1:24" x14ac:dyDescent="0.2">
      <c r="A166" s="492" t="s">
        <v>190</v>
      </c>
      <c r="C166" s="499">
        <v>19</v>
      </c>
      <c r="D166" s="499">
        <v>15</v>
      </c>
      <c r="E166" s="499">
        <v>28</v>
      </c>
      <c r="F166" s="499">
        <v>25</v>
      </c>
      <c r="I166" s="560">
        <v>314366</v>
      </c>
      <c r="J166" s="560">
        <v>305177</v>
      </c>
      <c r="K166" s="560">
        <v>302153</v>
      </c>
      <c r="L166" s="560">
        <v>297405</v>
      </c>
      <c r="N166" s="550" t="s">
        <v>214</v>
      </c>
      <c r="O166" s="577">
        <f t="shared" si="9"/>
        <v>60.439106010191942</v>
      </c>
      <c r="R166" s="577">
        <f t="shared" si="10"/>
        <v>84.060456280156686</v>
      </c>
      <c r="T166" s="554"/>
      <c r="U166" s="577"/>
      <c r="V166" s="577"/>
    </row>
    <row r="167" spans="1:24" x14ac:dyDescent="0.2">
      <c r="A167" s="492" t="s">
        <v>191</v>
      </c>
      <c r="C167" s="493">
        <v>243</v>
      </c>
      <c r="D167" s="493">
        <v>206</v>
      </c>
      <c r="E167" s="493">
        <v>223</v>
      </c>
      <c r="F167" s="493">
        <v>176</v>
      </c>
      <c r="I167" s="552">
        <v>5825210</v>
      </c>
      <c r="J167" s="552">
        <v>5751590</v>
      </c>
      <c r="K167" s="552">
        <v>5726217</v>
      </c>
      <c r="L167" s="552">
        <v>5668201.5</v>
      </c>
      <c r="N167" s="550" t="s">
        <v>215</v>
      </c>
      <c r="O167" s="577">
        <f t="shared" si="9"/>
        <v>41.715234300565989</v>
      </c>
      <c r="R167" s="577">
        <f t="shared" si="10"/>
        <v>31.050413433608526</v>
      </c>
      <c r="T167" s="550"/>
      <c r="U167" s="577"/>
      <c r="V167" s="577"/>
    </row>
    <row r="168" spans="1:24" x14ac:dyDescent="0.2">
      <c r="A168" s="492" t="s">
        <v>192</v>
      </c>
      <c r="C168" s="499">
        <v>271</v>
      </c>
      <c r="D168" s="499">
        <v>201</v>
      </c>
      <c r="E168" s="499">
        <v>207</v>
      </c>
      <c r="F168" s="499">
        <v>160</v>
      </c>
      <c r="I168" s="552">
        <v>4102177.5</v>
      </c>
      <c r="J168" s="552">
        <v>3988247</v>
      </c>
      <c r="K168" s="552">
        <v>3964416.5</v>
      </c>
      <c r="L168" s="552">
        <v>3943541</v>
      </c>
      <c r="N168" s="550" t="s">
        <v>216</v>
      </c>
      <c r="O168" s="577">
        <f t="shared" si="9"/>
        <v>66.062475356076135</v>
      </c>
      <c r="R168" s="577">
        <f t="shared" si="10"/>
        <v>40.572673138177088</v>
      </c>
      <c r="T168" s="550"/>
      <c r="U168" s="577"/>
      <c r="V168" s="577"/>
      <c r="X168" s="558" t="s">
        <v>188</v>
      </c>
    </row>
    <row r="169" spans="1:24" x14ac:dyDescent="0.2">
      <c r="A169" s="492" t="s">
        <v>193</v>
      </c>
      <c r="C169" s="493">
        <v>37</v>
      </c>
      <c r="D169" s="493">
        <v>45</v>
      </c>
      <c r="E169" s="493">
        <v>29</v>
      </c>
      <c r="F169" s="493">
        <v>18</v>
      </c>
      <c r="I169" s="552">
        <v>580075</v>
      </c>
      <c r="J169" s="552">
        <v>560777.5</v>
      </c>
      <c r="K169" s="552">
        <v>555920.5</v>
      </c>
      <c r="L169" s="552">
        <v>549192</v>
      </c>
      <c r="N169" s="550" t="s">
        <v>217</v>
      </c>
      <c r="O169" s="577">
        <f t="shared" si="9"/>
        <v>63.784855406628452</v>
      </c>
      <c r="R169" s="577">
        <f t="shared" si="10"/>
        <v>32.775422802954154</v>
      </c>
      <c r="T169" s="550"/>
      <c r="U169" s="577"/>
      <c r="V169" s="577"/>
      <c r="X169" s="559"/>
    </row>
    <row r="170" spans="1:24" x14ac:dyDescent="0.2">
      <c r="A170" s="492" t="s">
        <v>194</v>
      </c>
      <c r="C170" s="499">
        <v>104</v>
      </c>
      <c r="D170" s="499">
        <v>127</v>
      </c>
      <c r="E170" s="499">
        <v>104</v>
      </c>
      <c r="F170" s="499">
        <v>61</v>
      </c>
      <c r="I170" s="552">
        <v>1970292.5</v>
      </c>
      <c r="J170" s="552">
        <v>1918139</v>
      </c>
      <c r="K170" s="552">
        <v>1903065.5</v>
      </c>
      <c r="L170" s="552">
        <v>1877355.5</v>
      </c>
      <c r="N170" s="550" t="s">
        <v>218</v>
      </c>
      <c r="O170" s="577">
        <f t="shared" si="9"/>
        <v>52.784040948234839</v>
      </c>
      <c r="R170" s="577">
        <f t="shared" si="10"/>
        <v>32.492514070989749</v>
      </c>
      <c r="T170" s="550"/>
      <c r="U170" s="577"/>
      <c r="V170" s="577"/>
    </row>
    <row r="171" spans="1:24" x14ac:dyDescent="0.2">
      <c r="A171" s="492" t="s">
        <v>195</v>
      </c>
      <c r="C171" s="493">
        <v>271</v>
      </c>
      <c r="D171" s="493">
        <v>210</v>
      </c>
      <c r="E171" s="493">
        <v>210</v>
      </c>
      <c r="F171" s="493">
        <v>161</v>
      </c>
      <c r="I171" s="552">
        <v>5060714</v>
      </c>
      <c r="J171" s="552">
        <v>4925368</v>
      </c>
      <c r="K171" s="552">
        <v>4891919</v>
      </c>
      <c r="L171" s="552">
        <v>4854497.5</v>
      </c>
      <c r="N171" s="550" t="s">
        <v>219</v>
      </c>
      <c r="O171" s="577">
        <f t="shared" si="9"/>
        <v>53.549756022569149</v>
      </c>
      <c r="R171" s="577">
        <f t="shared" si="10"/>
        <v>33.165121621753848</v>
      </c>
      <c r="T171" s="550"/>
      <c r="U171" s="577"/>
      <c r="V171" s="577"/>
    </row>
    <row r="172" spans="1:24" x14ac:dyDescent="0.2">
      <c r="A172" s="492" t="s">
        <v>196</v>
      </c>
      <c r="C172" s="499">
        <v>100</v>
      </c>
      <c r="D172" s="499">
        <v>105</v>
      </c>
      <c r="E172" s="499">
        <v>71</v>
      </c>
      <c r="F172" s="499">
        <v>95</v>
      </c>
      <c r="I172" s="552">
        <v>1655456</v>
      </c>
      <c r="J172" s="552">
        <v>1626648.5</v>
      </c>
      <c r="K172" s="552">
        <v>1616939</v>
      </c>
      <c r="L172" s="552">
        <v>1600832.5</v>
      </c>
      <c r="N172" s="550" t="s">
        <v>220</v>
      </c>
      <c r="O172" s="577">
        <f t="shared" si="9"/>
        <v>60.406317051011925</v>
      </c>
      <c r="R172" s="577">
        <f>F172/L172*1000000</f>
        <v>59.344122511255861</v>
      </c>
      <c r="T172" s="550"/>
      <c r="U172" s="577"/>
      <c r="V172" s="577"/>
    </row>
  </sheetData>
  <mergeCells count="22">
    <mergeCell ref="A12:B12"/>
    <mergeCell ref="A9:B9"/>
    <mergeCell ref="C9:CD9"/>
    <mergeCell ref="A10:B10"/>
    <mergeCell ref="C10:CD10"/>
    <mergeCell ref="A11:B11"/>
    <mergeCell ref="C11:V11"/>
    <mergeCell ref="W11:AP11"/>
    <mergeCell ref="AQ11:BJ11"/>
    <mergeCell ref="BK11:CD11"/>
    <mergeCell ref="A6:B6"/>
    <mergeCell ref="C6:CD6"/>
    <mergeCell ref="A7:B7"/>
    <mergeCell ref="C7:CD7"/>
    <mergeCell ref="A8:B8"/>
    <mergeCell ref="C8:CD8"/>
    <mergeCell ref="A3:B3"/>
    <mergeCell ref="C3:CD3"/>
    <mergeCell ref="A4:B4"/>
    <mergeCell ref="C4:CD4"/>
    <mergeCell ref="A5:B5"/>
    <mergeCell ref="C5:CD5"/>
  </mergeCells>
  <hyperlinks>
    <hyperlink ref="A2" r:id="rId1" display="http://dati.istat.it/OECDStat_Metadata/ShowMetadata.ashx?Dataset=DCIS_MORTIFERITISTR1&amp;ShowOnWeb=true&amp;Lang=it" xr:uid="{09FF4851-F106-42B0-B692-83849AA86861}"/>
    <hyperlink ref="N12" r:id="rId2" display="http://dati.istat.it/OECDStat_Metadata/ShowMetadata.ashx?Dataset=DCIS_MORTIFERITISTR1&amp;Coords=[TIME].[2012]&amp;ShowOnWeb=true&amp;Lang=it" xr:uid="{F3E29460-ACF3-45EA-800F-4D1ECD38CF6D}"/>
    <hyperlink ref="O12" r:id="rId3" display="http://dati.istat.it/OECDStat_Metadata/ShowMetadata.ashx?Dataset=DCIS_MORTIFERITISTR1&amp;Coords=[TIME].[2013]&amp;ShowOnWeb=true&amp;Lang=it" xr:uid="{480247A5-B5FC-4AEA-90F0-9C50FA5A3852}"/>
    <hyperlink ref="T12" r:id="rId4" display="http://dati.istat.it/OECDStat_Metadata/ShowMetadata.ashx?Dataset=DCIS_MORTIFERITISTR1&amp;Coords=[TIME].[2018]&amp;ShowOnWeb=true&amp;Lang=it" xr:uid="{766050F7-1F2A-44CC-A03D-C968E6C8C998}"/>
    <hyperlink ref="AH12" r:id="rId5" display="http://dati.istat.it/OECDStat_Metadata/ShowMetadata.ashx?Dataset=DCIS_MORTIFERITISTR1&amp;Coords=[TIME].[2012]&amp;ShowOnWeb=true&amp;Lang=it" xr:uid="{F841DC47-AE75-425B-AA89-60383642916F}"/>
    <hyperlink ref="AI12" r:id="rId6" display="http://dati.istat.it/OECDStat_Metadata/ShowMetadata.ashx?Dataset=DCIS_MORTIFERITISTR1&amp;Coords=[TIME].[2013]&amp;ShowOnWeb=true&amp;Lang=it" xr:uid="{E7036E34-54B3-41AC-9DC5-6497777A7CF2}"/>
    <hyperlink ref="AN12" r:id="rId7" display="http://dati.istat.it/OECDStat_Metadata/ShowMetadata.ashx?Dataset=DCIS_MORTIFERITISTR1&amp;Coords=[TIME].[2018]&amp;ShowOnWeb=true&amp;Lang=it" xr:uid="{8A56C3CC-3F67-41F7-8E46-E6BED4A4176A}"/>
    <hyperlink ref="BB12" r:id="rId8" display="http://dati.istat.it/OECDStat_Metadata/ShowMetadata.ashx?Dataset=DCIS_MORTIFERITISTR1&amp;Coords=[TIME].[2012]&amp;ShowOnWeb=true&amp;Lang=it" xr:uid="{FEDD84CA-BF3D-4B15-A0E1-3629438B7AB5}"/>
    <hyperlink ref="BC12" r:id="rId9" display="http://dati.istat.it/OECDStat_Metadata/ShowMetadata.ashx?Dataset=DCIS_MORTIFERITISTR1&amp;Coords=[TIME].[2013]&amp;ShowOnWeb=true&amp;Lang=it" xr:uid="{0E2984FD-ABC3-4D70-AE52-4BCDE848B4F3}"/>
    <hyperlink ref="BH12" r:id="rId10" display="http://dati.istat.it/OECDStat_Metadata/ShowMetadata.ashx?Dataset=DCIS_MORTIFERITISTR1&amp;Coords=[TIME].[2018]&amp;ShowOnWeb=true&amp;Lang=it" xr:uid="{FB7FB03E-32CD-4966-B96C-C74913DD0B95}"/>
    <hyperlink ref="BV12" r:id="rId11" display="http://dati.istat.it/OECDStat_Metadata/ShowMetadata.ashx?Dataset=DCIS_MORTIFERITISTR1&amp;Coords=[TIME].[2012]&amp;ShowOnWeb=true&amp;Lang=it" xr:uid="{96579BA6-3F81-4321-AFF1-93A0C7075607}"/>
    <hyperlink ref="BW12" r:id="rId12" display="http://dati.istat.it/OECDStat_Metadata/ShowMetadata.ashx?Dataset=DCIS_MORTIFERITISTR1&amp;Coords=[TIME].[2013]&amp;ShowOnWeb=true&amp;Lang=it" xr:uid="{F7E60D60-15EB-4EDE-B815-AC19D91EF377}"/>
    <hyperlink ref="CB12" r:id="rId13" display="http://dati.istat.it/OECDStat_Metadata/ShowMetadata.ashx?Dataset=DCIS_MORTIFERITISTR1&amp;Coords=[TIME].[2018]&amp;ShowOnWeb=true&amp;Lang=it" xr:uid="{2EB014B2-1B4D-462A-9E9B-6D3A15184765}"/>
    <hyperlink ref="A39" r:id="rId14" display="http://dativ7b.istat.it//index.aspx?DatasetCode=DCIS_MORTIFERITISTR1" xr:uid="{8C9C1A43-BE0E-4090-B9A1-A4DA1E64A259}"/>
    <hyperlink ref="D48" r:id="rId15" display="http://dati.istat.it/OECDStat_Metadata/ShowMetadata.ashx?Dataset=DCIS_MORTIFERITISTR1&amp;Coords=[TIME].[2018]&amp;ShowOnWeb=true&amp;Lang=it" xr:uid="{E00CBDBA-08DC-4B22-BB43-1A016AA75D7C}"/>
    <hyperlink ref="D82" r:id="rId16" display="http://dati.istat.it/OECDStat_Metadata/ShowMetadata.ashx?Dataset=DCIS_MORTIFERITISTR1&amp;Coords=[TIME].[2018]&amp;ShowOnWeb=true&amp;Lang=it" xr:uid="{B37CAE99-6A24-4FF8-99EC-C9BC55FBC24E}"/>
    <hyperlink ref="D115" r:id="rId17" display="http://dati.istat.it/OECDStat_Metadata/ShowMetadata.ashx?Dataset=DCIS_MORTIFERITISTR1&amp;Coords=[TIME].[2018]&amp;ShowOnWeb=true&amp;Lang=it" xr:uid="{AA8338F4-0712-4BA3-8B46-5DB477A2E492}"/>
    <hyperlink ref="D147" r:id="rId18" display="http://dati.istat.it/OECDStat_Metadata/ShowMetadata.ashx?Dataset=DCIS_MORTIFERITISTR1&amp;Coords=[TIME].[2018]&amp;ShowOnWeb=true&amp;Lang=it" xr:uid="{14F0F53D-B4DE-4D97-9D11-8D0A3F593A32}"/>
  </hyperlinks>
  <pageMargins left="0.7" right="0.7" top="0.75" bottom="0.75" header="0.3" footer="0.3"/>
  <pageSetup paperSize="9" orientation="portrait" horizontalDpi="1200" verticalDpi="1200" r:id="rId19"/>
  <drawing r:id="rId2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959ED-8EC6-42BC-8BC2-4619B8EC3E4C}">
  <dimension ref="A1:CI202"/>
  <sheetViews>
    <sheetView topLeftCell="M11" zoomScaleNormal="100" workbookViewId="0">
      <selection activeCell="C7" sqref="C7:CD7"/>
    </sheetView>
  </sheetViews>
  <sheetFormatPr defaultRowHeight="12.75" x14ac:dyDescent="0.2"/>
  <cols>
    <col min="1" max="1" width="24" style="446" customWidth="1"/>
    <col min="2" max="2" width="2.125" style="446" customWidth="1"/>
    <col min="3" max="8" width="9" style="446"/>
    <col min="9" max="12" width="9.125" style="446" customWidth="1"/>
    <col min="13" max="19" width="9" style="446"/>
    <col min="20" max="20" width="11.25" style="446" customWidth="1"/>
    <col min="21" max="16384" width="9" style="446"/>
  </cols>
  <sheetData>
    <row r="1" spans="1:87" hidden="1" x14ac:dyDescent="0.2">
      <c r="A1" s="445" t="e">
        <f ca="1">DotStatQuery(B1)</f>
        <v>#NAME?</v>
      </c>
      <c r="B1" s="445" t="s">
        <v>284</v>
      </c>
    </row>
    <row r="2" spans="1:87" ht="23.25" x14ac:dyDescent="0.2">
      <c r="A2" s="447" t="s">
        <v>253</v>
      </c>
    </row>
    <row r="3" spans="1:87" x14ac:dyDescent="0.2">
      <c r="A3" s="448" t="s">
        <v>129</v>
      </c>
      <c r="B3" s="449"/>
      <c r="C3" s="450" t="s">
        <v>254</v>
      </c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  <c r="BC3" s="451"/>
      <c r="BD3" s="451"/>
      <c r="BE3" s="451"/>
      <c r="BF3" s="451"/>
      <c r="BG3" s="451"/>
      <c r="BH3" s="451"/>
      <c r="BI3" s="451"/>
      <c r="BJ3" s="451"/>
      <c r="BK3" s="451"/>
      <c r="BL3" s="451"/>
      <c r="BM3" s="451"/>
      <c r="BN3" s="451"/>
      <c r="BO3" s="451"/>
      <c r="BP3" s="451"/>
      <c r="BQ3" s="451"/>
      <c r="BR3" s="451"/>
      <c r="BS3" s="451"/>
      <c r="BT3" s="451"/>
      <c r="BU3" s="451"/>
      <c r="BV3" s="451"/>
      <c r="BW3" s="451"/>
      <c r="BX3" s="451"/>
      <c r="BY3" s="451"/>
      <c r="BZ3" s="451"/>
      <c r="CA3" s="451"/>
      <c r="CB3" s="451"/>
      <c r="CC3" s="451"/>
      <c r="CD3" s="452"/>
    </row>
    <row r="4" spans="1:87" x14ac:dyDescent="0.2">
      <c r="A4" s="448" t="s">
        <v>255</v>
      </c>
      <c r="B4" s="449"/>
      <c r="C4" s="450" t="s">
        <v>132</v>
      </c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51"/>
      <c r="AR4" s="451"/>
      <c r="AS4" s="451"/>
      <c r="AT4" s="451"/>
      <c r="AU4" s="451"/>
      <c r="AV4" s="451"/>
      <c r="AW4" s="451"/>
      <c r="AX4" s="451"/>
      <c r="AY4" s="451"/>
      <c r="AZ4" s="451"/>
      <c r="BA4" s="451"/>
      <c r="BB4" s="451"/>
      <c r="BC4" s="451"/>
      <c r="BD4" s="451"/>
      <c r="BE4" s="451"/>
      <c r="BF4" s="451"/>
      <c r="BG4" s="451"/>
      <c r="BH4" s="451"/>
      <c r="BI4" s="451"/>
      <c r="BJ4" s="451"/>
      <c r="BK4" s="451"/>
      <c r="BL4" s="451"/>
      <c r="BM4" s="451"/>
      <c r="BN4" s="451"/>
      <c r="BO4" s="451"/>
      <c r="BP4" s="451"/>
      <c r="BQ4" s="451"/>
      <c r="BR4" s="451"/>
      <c r="BS4" s="451"/>
      <c r="BT4" s="451"/>
      <c r="BU4" s="451"/>
      <c r="BV4" s="451"/>
      <c r="BW4" s="451"/>
      <c r="BX4" s="451"/>
      <c r="BY4" s="451"/>
      <c r="BZ4" s="451"/>
      <c r="CA4" s="451"/>
      <c r="CB4" s="451"/>
      <c r="CC4" s="451"/>
      <c r="CD4" s="452"/>
    </row>
    <row r="5" spans="1:87" x14ac:dyDescent="0.2">
      <c r="A5" s="448" t="s">
        <v>256</v>
      </c>
      <c r="B5" s="449"/>
      <c r="C5" s="450" t="s">
        <v>132</v>
      </c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1"/>
      <c r="AN5" s="451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  <c r="BL5" s="451"/>
      <c r="BM5" s="451"/>
      <c r="BN5" s="451"/>
      <c r="BO5" s="451"/>
      <c r="BP5" s="451"/>
      <c r="BQ5" s="451"/>
      <c r="BR5" s="451"/>
      <c r="BS5" s="451"/>
      <c r="BT5" s="451"/>
      <c r="BU5" s="451"/>
      <c r="BV5" s="451"/>
      <c r="BW5" s="451"/>
      <c r="BX5" s="451"/>
      <c r="BY5" s="451"/>
      <c r="BZ5" s="451"/>
      <c r="CA5" s="451"/>
      <c r="CB5" s="451"/>
      <c r="CC5" s="451"/>
      <c r="CD5" s="452"/>
    </row>
    <row r="6" spans="1:87" x14ac:dyDescent="0.2">
      <c r="A6" s="448" t="s">
        <v>138</v>
      </c>
      <c r="B6" s="449"/>
      <c r="C6" s="450" t="s">
        <v>132</v>
      </c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  <c r="BL6" s="451"/>
      <c r="BM6" s="451"/>
      <c r="BN6" s="451"/>
      <c r="BO6" s="451"/>
      <c r="BP6" s="451"/>
      <c r="BQ6" s="451"/>
      <c r="BR6" s="451"/>
      <c r="BS6" s="451"/>
      <c r="BT6" s="451"/>
      <c r="BU6" s="451"/>
      <c r="BV6" s="451"/>
      <c r="BW6" s="451"/>
      <c r="BX6" s="451"/>
      <c r="BY6" s="451"/>
      <c r="BZ6" s="451"/>
      <c r="CA6" s="451"/>
      <c r="CB6" s="451"/>
      <c r="CC6" s="451"/>
      <c r="CD6" s="452"/>
    </row>
    <row r="7" spans="1:87" x14ac:dyDescent="0.2">
      <c r="A7" s="448" t="s">
        <v>133</v>
      </c>
      <c r="B7" s="449"/>
      <c r="C7" s="450" t="s">
        <v>132</v>
      </c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  <c r="BL7" s="451"/>
      <c r="BM7" s="451"/>
      <c r="BN7" s="451"/>
      <c r="BO7" s="451"/>
      <c r="BP7" s="451"/>
      <c r="BQ7" s="451"/>
      <c r="BR7" s="451"/>
      <c r="BS7" s="451"/>
      <c r="BT7" s="451"/>
      <c r="BU7" s="451"/>
      <c r="BV7" s="451"/>
      <c r="BW7" s="451"/>
      <c r="BX7" s="451"/>
      <c r="BY7" s="451"/>
      <c r="BZ7" s="451"/>
      <c r="CA7" s="451"/>
      <c r="CB7" s="451"/>
      <c r="CC7" s="451"/>
      <c r="CD7" s="452"/>
    </row>
    <row r="8" spans="1:87" x14ac:dyDescent="0.2">
      <c r="A8" s="448" t="s">
        <v>257</v>
      </c>
      <c r="B8" s="449"/>
      <c r="C8" s="453" t="s">
        <v>223</v>
      </c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  <c r="BL8" s="454"/>
      <c r="BM8" s="454"/>
      <c r="BN8" s="454"/>
      <c r="BO8" s="454"/>
      <c r="BP8" s="454"/>
      <c r="BQ8" s="454"/>
      <c r="BR8" s="454"/>
      <c r="BS8" s="454"/>
      <c r="BT8" s="454"/>
      <c r="BU8" s="454"/>
      <c r="BV8" s="454"/>
      <c r="BW8" s="454"/>
      <c r="BX8" s="454"/>
      <c r="BY8" s="454"/>
      <c r="BZ8" s="454"/>
      <c r="CA8" s="454"/>
      <c r="CB8" s="454"/>
      <c r="CC8" s="454"/>
      <c r="CD8" s="455"/>
    </row>
    <row r="9" spans="1:87" x14ac:dyDescent="0.2">
      <c r="A9" s="448" t="s">
        <v>258</v>
      </c>
      <c r="B9" s="449"/>
      <c r="C9" s="450" t="s">
        <v>132</v>
      </c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1"/>
      <c r="CC9" s="451"/>
      <c r="CD9" s="452"/>
    </row>
    <row r="10" spans="1:87" x14ac:dyDescent="0.2">
      <c r="A10" s="448" t="s">
        <v>139</v>
      </c>
      <c r="B10" s="449"/>
      <c r="C10" s="450" t="s">
        <v>132</v>
      </c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1"/>
      <c r="BI10" s="451"/>
      <c r="BJ10" s="451"/>
      <c r="BK10" s="451"/>
      <c r="BL10" s="451"/>
      <c r="BM10" s="451"/>
      <c r="BN10" s="451"/>
      <c r="BO10" s="451"/>
      <c r="BP10" s="451"/>
      <c r="BQ10" s="451"/>
      <c r="BR10" s="451"/>
      <c r="BS10" s="451"/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2"/>
    </row>
    <row r="11" spans="1:87" ht="13.5" thickBot="1" x14ac:dyDescent="0.25">
      <c r="A11" s="456" t="s">
        <v>131</v>
      </c>
      <c r="B11" s="457"/>
      <c r="C11" s="458" t="s">
        <v>259</v>
      </c>
      <c r="D11" s="459"/>
      <c r="E11" s="459"/>
      <c r="F11" s="459"/>
      <c r="G11" s="459"/>
      <c r="H11" s="459"/>
      <c r="I11" s="459"/>
      <c r="J11" s="459"/>
      <c r="K11" s="459"/>
      <c r="L11" s="459"/>
      <c r="M11" s="460"/>
      <c r="N11" s="459"/>
      <c r="O11" s="459"/>
      <c r="P11" s="459"/>
      <c r="Q11" s="459"/>
      <c r="R11" s="459"/>
      <c r="S11" s="459"/>
      <c r="T11" s="460"/>
      <c r="U11" s="460"/>
      <c r="V11" s="461"/>
      <c r="W11" s="458" t="s">
        <v>260</v>
      </c>
      <c r="X11" s="459"/>
      <c r="Y11" s="459"/>
      <c r="Z11" s="459"/>
      <c r="AA11" s="459"/>
      <c r="AB11" s="459"/>
      <c r="AC11" s="459"/>
      <c r="AD11" s="459"/>
      <c r="AE11" s="459"/>
      <c r="AF11" s="459"/>
      <c r="AG11" s="460"/>
      <c r="AH11" s="459"/>
      <c r="AI11" s="459"/>
      <c r="AJ11" s="459"/>
      <c r="AK11" s="459"/>
      <c r="AL11" s="459"/>
      <c r="AM11" s="459"/>
      <c r="AN11" s="460"/>
      <c r="AO11" s="460"/>
      <c r="AP11" s="461"/>
      <c r="AQ11" s="581" t="s">
        <v>261</v>
      </c>
      <c r="AR11" s="459"/>
      <c r="AS11" s="459"/>
      <c r="AT11" s="459"/>
      <c r="AU11" s="459"/>
      <c r="AV11" s="459"/>
      <c r="AW11" s="459"/>
      <c r="AX11" s="459"/>
      <c r="AY11" s="459"/>
      <c r="AZ11" s="459"/>
      <c r="BA11" s="460"/>
      <c r="BB11" s="459"/>
      <c r="BC11" s="459"/>
      <c r="BD11" s="459"/>
      <c r="BE11" s="459"/>
      <c r="BF11" s="459"/>
      <c r="BG11" s="459"/>
      <c r="BH11" s="460"/>
      <c r="BI11" s="460"/>
      <c r="BJ11" s="461"/>
      <c r="BK11" s="458" t="s">
        <v>132</v>
      </c>
      <c r="BL11" s="459"/>
      <c r="BM11" s="459"/>
      <c r="BN11" s="459"/>
      <c r="BO11" s="459"/>
      <c r="BP11" s="459"/>
      <c r="BQ11" s="459"/>
      <c r="BR11" s="459"/>
      <c r="BS11" s="459"/>
      <c r="BT11" s="459"/>
      <c r="BU11" s="459"/>
      <c r="BV11" s="459"/>
      <c r="BW11" s="459"/>
      <c r="BX11" s="459"/>
      <c r="BY11" s="459"/>
      <c r="BZ11" s="459"/>
      <c r="CA11" s="459"/>
      <c r="CB11" s="459"/>
      <c r="CC11" s="459"/>
      <c r="CD11" s="462"/>
    </row>
    <row r="12" spans="1:87" x14ac:dyDescent="0.2">
      <c r="A12" s="456" t="s">
        <v>143</v>
      </c>
      <c r="B12" s="457"/>
      <c r="C12" s="463" t="s">
        <v>2</v>
      </c>
      <c r="D12" s="463" t="s">
        <v>3</v>
      </c>
      <c r="E12" s="463" t="s">
        <v>4</v>
      </c>
      <c r="F12" s="463" t="s">
        <v>5</v>
      </c>
      <c r="G12" s="463" t="s">
        <v>6</v>
      </c>
      <c r="H12" s="463" t="s">
        <v>7</v>
      </c>
      <c r="I12" s="463" t="s">
        <v>8</v>
      </c>
      <c r="J12" s="463" t="s">
        <v>9</v>
      </c>
      <c r="K12" s="463" t="s">
        <v>10</v>
      </c>
      <c r="L12" s="464" t="s">
        <v>11</v>
      </c>
      <c r="M12" s="465" t="s">
        <v>12</v>
      </c>
      <c r="N12" s="466" t="s">
        <v>13</v>
      </c>
      <c r="O12" s="467" t="s">
        <v>14</v>
      </c>
      <c r="P12" s="463" t="s">
        <v>15</v>
      </c>
      <c r="Q12" s="463" t="s">
        <v>16</v>
      </c>
      <c r="R12" s="463" t="s">
        <v>17</v>
      </c>
      <c r="S12" s="464" t="s">
        <v>18</v>
      </c>
      <c r="T12" s="468" t="s">
        <v>19</v>
      </c>
      <c r="U12" s="469" t="s">
        <v>20</v>
      </c>
      <c r="V12" s="470" t="s">
        <v>147</v>
      </c>
      <c r="W12" s="471" t="s">
        <v>2</v>
      </c>
      <c r="X12" s="463" t="s">
        <v>3</v>
      </c>
      <c r="Y12" s="463" t="s">
        <v>4</v>
      </c>
      <c r="Z12" s="463" t="s">
        <v>5</v>
      </c>
      <c r="AA12" s="463" t="s">
        <v>6</v>
      </c>
      <c r="AB12" s="463" t="s">
        <v>7</v>
      </c>
      <c r="AC12" s="463" t="s">
        <v>8</v>
      </c>
      <c r="AD12" s="463" t="s">
        <v>9</v>
      </c>
      <c r="AE12" s="463" t="s">
        <v>10</v>
      </c>
      <c r="AF12" s="464" t="s">
        <v>11</v>
      </c>
      <c r="AG12" s="465" t="s">
        <v>12</v>
      </c>
      <c r="AH12" s="466" t="s">
        <v>13</v>
      </c>
      <c r="AI12" s="467" t="s">
        <v>14</v>
      </c>
      <c r="AJ12" s="463" t="s">
        <v>15</v>
      </c>
      <c r="AK12" s="463" t="s">
        <v>16</v>
      </c>
      <c r="AL12" s="463" t="s">
        <v>17</v>
      </c>
      <c r="AM12" s="464" t="s">
        <v>18</v>
      </c>
      <c r="AN12" s="468" t="s">
        <v>19</v>
      </c>
      <c r="AO12" s="469" t="s">
        <v>20</v>
      </c>
      <c r="AP12" s="470" t="s">
        <v>147</v>
      </c>
      <c r="AQ12" s="471" t="s">
        <v>2</v>
      </c>
      <c r="AR12" s="471" t="s">
        <v>3</v>
      </c>
      <c r="AS12" s="463" t="s">
        <v>4</v>
      </c>
      <c r="AT12" s="463" t="s">
        <v>5</v>
      </c>
      <c r="AU12" s="463" t="s">
        <v>6</v>
      </c>
      <c r="AV12" s="463" t="s">
        <v>7</v>
      </c>
      <c r="AW12" s="463" t="s">
        <v>8</v>
      </c>
      <c r="AX12" s="463" t="s">
        <v>9</v>
      </c>
      <c r="AY12" s="463" t="s">
        <v>10</v>
      </c>
      <c r="AZ12" s="464" t="s">
        <v>11</v>
      </c>
      <c r="BA12" s="465" t="s">
        <v>12</v>
      </c>
      <c r="BB12" s="466" t="s">
        <v>13</v>
      </c>
      <c r="BC12" s="467" t="s">
        <v>14</v>
      </c>
      <c r="BD12" s="463" t="s">
        <v>15</v>
      </c>
      <c r="BE12" s="463" t="s">
        <v>16</v>
      </c>
      <c r="BF12" s="463" t="s">
        <v>17</v>
      </c>
      <c r="BG12" s="464" t="s">
        <v>18</v>
      </c>
      <c r="BH12" s="468" t="s">
        <v>19</v>
      </c>
      <c r="BI12" s="469" t="s">
        <v>20</v>
      </c>
      <c r="BJ12" s="470" t="s">
        <v>147</v>
      </c>
      <c r="BK12" s="471" t="s">
        <v>2</v>
      </c>
      <c r="BL12" s="463" t="s">
        <v>3</v>
      </c>
      <c r="BM12" s="463" t="s">
        <v>4</v>
      </c>
      <c r="BN12" s="463" t="s">
        <v>5</v>
      </c>
      <c r="BO12" s="463" t="s">
        <v>6</v>
      </c>
      <c r="BP12" s="463" t="s">
        <v>7</v>
      </c>
      <c r="BQ12" s="463" t="s">
        <v>8</v>
      </c>
      <c r="BR12" s="463" t="s">
        <v>9</v>
      </c>
      <c r="BS12" s="463" t="s">
        <v>10</v>
      </c>
      <c r="BT12" s="463" t="s">
        <v>11</v>
      </c>
      <c r="BU12" s="463" t="s">
        <v>12</v>
      </c>
      <c r="BV12" s="467" t="s">
        <v>13</v>
      </c>
      <c r="BW12" s="467" t="s">
        <v>14</v>
      </c>
      <c r="BX12" s="463" t="s">
        <v>15</v>
      </c>
      <c r="BY12" s="463" t="s">
        <v>16</v>
      </c>
      <c r="BZ12" s="463" t="s">
        <v>17</v>
      </c>
      <c r="CA12" s="463" t="s">
        <v>18</v>
      </c>
      <c r="CB12" s="467" t="s">
        <v>19</v>
      </c>
      <c r="CC12" s="463" t="s">
        <v>20</v>
      </c>
      <c r="CD12" s="463" t="s">
        <v>147</v>
      </c>
    </row>
    <row r="13" spans="1:87" ht="14.25" thickBot="1" x14ac:dyDescent="0.3">
      <c r="A13" s="472" t="s">
        <v>136</v>
      </c>
      <c r="B13" s="473" t="s">
        <v>144</v>
      </c>
      <c r="C13" s="473" t="s">
        <v>144</v>
      </c>
      <c r="D13" s="473" t="s">
        <v>144</v>
      </c>
      <c r="E13" s="473" t="s">
        <v>144</v>
      </c>
      <c r="F13" s="473" t="s">
        <v>144</v>
      </c>
      <c r="G13" s="473" t="s">
        <v>144</v>
      </c>
      <c r="H13" s="473" t="s">
        <v>144</v>
      </c>
      <c r="I13" s="473" t="s">
        <v>144</v>
      </c>
      <c r="J13" s="473" t="s">
        <v>144</v>
      </c>
      <c r="K13" s="473" t="s">
        <v>144</v>
      </c>
      <c r="L13" s="474" t="s">
        <v>144</v>
      </c>
      <c r="M13" s="475" t="s">
        <v>144</v>
      </c>
      <c r="N13" s="476" t="s">
        <v>144</v>
      </c>
      <c r="O13" s="473" t="s">
        <v>144</v>
      </c>
      <c r="P13" s="473" t="s">
        <v>144</v>
      </c>
      <c r="Q13" s="473" t="s">
        <v>144</v>
      </c>
      <c r="R13" s="473" t="s">
        <v>144</v>
      </c>
      <c r="S13" s="474" t="s">
        <v>144</v>
      </c>
      <c r="T13" s="477" t="s">
        <v>144</v>
      </c>
      <c r="U13" s="473" t="s">
        <v>144</v>
      </c>
      <c r="V13" s="478" t="s">
        <v>144</v>
      </c>
      <c r="W13" s="476" t="s">
        <v>144</v>
      </c>
      <c r="X13" s="473" t="s">
        <v>144</v>
      </c>
      <c r="Y13" s="473" t="s">
        <v>144</v>
      </c>
      <c r="Z13" s="473" t="s">
        <v>144</v>
      </c>
      <c r="AA13" s="473" t="s">
        <v>144</v>
      </c>
      <c r="AB13" s="473" t="s">
        <v>144</v>
      </c>
      <c r="AC13" s="473" t="s">
        <v>144</v>
      </c>
      <c r="AD13" s="473" t="s">
        <v>144</v>
      </c>
      <c r="AE13" s="473" t="s">
        <v>144</v>
      </c>
      <c r="AF13" s="474" t="s">
        <v>144</v>
      </c>
      <c r="AG13" s="475" t="s">
        <v>144</v>
      </c>
      <c r="AH13" s="476" t="s">
        <v>144</v>
      </c>
      <c r="AI13" s="473" t="s">
        <v>144</v>
      </c>
      <c r="AJ13" s="473" t="s">
        <v>144</v>
      </c>
      <c r="AK13" s="473" t="s">
        <v>144</v>
      </c>
      <c r="AL13" s="473" t="s">
        <v>144</v>
      </c>
      <c r="AM13" s="474" t="s">
        <v>144</v>
      </c>
      <c r="AN13" s="477" t="s">
        <v>144</v>
      </c>
      <c r="AO13" s="473" t="s">
        <v>144</v>
      </c>
      <c r="AP13" s="478" t="s">
        <v>144</v>
      </c>
      <c r="AQ13" s="476" t="s">
        <v>144</v>
      </c>
      <c r="AR13" s="476" t="s">
        <v>144</v>
      </c>
      <c r="AS13" s="473" t="s">
        <v>144</v>
      </c>
      <c r="AT13" s="473" t="s">
        <v>144</v>
      </c>
      <c r="AU13" s="473" t="s">
        <v>144</v>
      </c>
      <c r="AV13" s="473" t="s">
        <v>144</v>
      </c>
      <c r="AW13" s="473" t="s">
        <v>144</v>
      </c>
      <c r="AX13" s="473" t="s">
        <v>144</v>
      </c>
      <c r="AY13" s="473" t="s">
        <v>144</v>
      </c>
      <c r="AZ13" s="474" t="s">
        <v>144</v>
      </c>
      <c r="BA13" s="475" t="s">
        <v>144</v>
      </c>
      <c r="BB13" s="476" t="s">
        <v>144</v>
      </c>
      <c r="BC13" s="473" t="s">
        <v>144</v>
      </c>
      <c r="BD13" s="473" t="s">
        <v>144</v>
      </c>
      <c r="BE13" s="473" t="s">
        <v>144</v>
      </c>
      <c r="BF13" s="473" t="s">
        <v>144</v>
      </c>
      <c r="BG13" s="474" t="s">
        <v>144</v>
      </c>
      <c r="BH13" s="477" t="s">
        <v>144</v>
      </c>
      <c r="BI13" s="473" t="s">
        <v>144</v>
      </c>
      <c r="BJ13" s="478" t="s">
        <v>144</v>
      </c>
      <c r="BK13" s="476" t="s">
        <v>144</v>
      </c>
      <c r="BL13" s="473" t="s">
        <v>144</v>
      </c>
      <c r="BM13" s="473" t="s">
        <v>144</v>
      </c>
      <c r="BN13" s="473" t="s">
        <v>144</v>
      </c>
      <c r="BO13" s="473" t="s">
        <v>144</v>
      </c>
      <c r="BP13" s="473" t="s">
        <v>144</v>
      </c>
      <c r="BQ13" s="473" t="s">
        <v>144</v>
      </c>
      <c r="BR13" s="473" t="s">
        <v>144</v>
      </c>
      <c r="BS13" s="473" t="s">
        <v>144</v>
      </c>
      <c r="BT13" s="473" t="s">
        <v>144</v>
      </c>
      <c r="BU13" s="479" t="s">
        <v>144</v>
      </c>
      <c r="BV13" s="473" t="s">
        <v>144</v>
      </c>
      <c r="BW13" s="473" t="s">
        <v>144</v>
      </c>
      <c r="BX13" s="473" t="s">
        <v>144</v>
      </c>
      <c r="BY13" s="473" t="s">
        <v>144</v>
      </c>
      <c r="BZ13" s="473" t="s">
        <v>144</v>
      </c>
      <c r="CA13" s="473" t="s">
        <v>144</v>
      </c>
      <c r="CB13" s="479" t="s">
        <v>144</v>
      </c>
      <c r="CC13" s="479" t="s">
        <v>144</v>
      </c>
      <c r="CD13" s="479" t="s">
        <v>144</v>
      </c>
    </row>
    <row r="14" spans="1:87" s="491" customFormat="1" ht="13.5" x14ac:dyDescent="0.25">
      <c r="A14" s="480" t="s">
        <v>27</v>
      </c>
      <c r="B14" s="473" t="s">
        <v>144</v>
      </c>
      <c r="C14" s="481">
        <v>276839</v>
      </c>
      <c r="D14" s="481">
        <v>270754</v>
      </c>
      <c r="E14" s="481">
        <v>260072</v>
      </c>
      <c r="F14" s="481">
        <v>249709</v>
      </c>
      <c r="G14" s="481">
        <v>244448</v>
      </c>
      <c r="H14" s="481">
        <v>242042</v>
      </c>
      <c r="I14" s="481">
        <v>238712</v>
      </c>
      <c r="J14" s="481">
        <v>228331</v>
      </c>
      <c r="K14" s="481">
        <v>223166</v>
      </c>
      <c r="L14" s="482">
        <v>220332</v>
      </c>
      <c r="M14" s="483">
        <v>213001</v>
      </c>
      <c r="N14" s="484">
        <v>192788</v>
      </c>
      <c r="O14" s="481">
        <v>184962</v>
      </c>
      <c r="P14" s="481">
        <v>180474</v>
      </c>
      <c r="Q14" s="481">
        <v>175156</v>
      </c>
      <c r="R14" s="481">
        <v>176423</v>
      </c>
      <c r="S14" s="482">
        <v>174612</v>
      </c>
      <c r="T14" s="485">
        <v>169607</v>
      </c>
      <c r="U14" s="481">
        <v>168794</v>
      </c>
      <c r="V14" s="486">
        <v>111532</v>
      </c>
      <c r="W14" s="484">
        <v>26774</v>
      </c>
      <c r="X14" s="481">
        <v>27827</v>
      </c>
      <c r="Y14" s="481">
        <v>25237</v>
      </c>
      <c r="Z14" s="481">
        <v>23908</v>
      </c>
      <c r="AA14" s="481">
        <v>23862</v>
      </c>
      <c r="AB14" s="481">
        <v>22646</v>
      </c>
      <c r="AC14" s="481">
        <v>23135</v>
      </c>
      <c r="AD14" s="481">
        <v>20631</v>
      </c>
      <c r="AE14" s="481">
        <v>20538</v>
      </c>
      <c r="AF14" s="482">
        <v>20667</v>
      </c>
      <c r="AG14" s="483">
        <v>18515</v>
      </c>
      <c r="AH14" s="484">
        <v>15866</v>
      </c>
      <c r="AI14" s="481">
        <v>15447</v>
      </c>
      <c r="AJ14" s="481">
        <v>15290</v>
      </c>
      <c r="AK14" s="481">
        <v>15850</v>
      </c>
      <c r="AL14" s="481">
        <v>15790</v>
      </c>
      <c r="AM14" s="482">
        <v>15844</v>
      </c>
      <c r="AN14" s="485">
        <v>15545</v>
      </c>
      <c r="AO14" s="481">
        <v>15009</v>
      </c>
      <c r="AP14" s="486">
        <v>8465</v>
      </c>
      <c r="AQ14" s="484">
        <v>69673</v>
      </c>
      <c r="AR14" s="484">
        <v>79910</v>
      </c>
      <c r="AS14" s="481">
        <v>71166</v>
      </c>
      <c r="AT14" s="481">
        <v>69562</v>
      </c>
      <c r="AU14" s="481">
        <v>66548</v>
      </c>
      <c r="AV14" s="481">
        <v>68267</v>
      </c>
      <c r="AW14" s="481">
        <v>64003</v>
      </c>
      <c r="AX14" s="481">
        <v>61783</v>
      </c>
      <c r="AY14" s="481">
        <v>63554</v>
      </c>
      <c r="AZ14" s="482">
        <v>63721</v>
      </c>
      <c r="BA14" s="483">
        <v>60503</v>
      </c>
      <c r="BB14" s="484">
        <v>58210</v>
      </c>
      <c r="BC14" s="481">
        <v>57684</v>
      </c>
      <c r="BD14" s="481">
        <v>55383</v>
      </c>
      <c r="BE14" s="481">
        <v>55914</v>
      </c>
      <c r="BF14" s="481">
        <v>56962</v>
      </c>
      <c r="BG14" s="482">
        <v>56294</v>
      </c>
      <c r="BH14" s="485">
        <v>57767</v>
      </c>
      <c r="BI14" s="481">
        <v>57581</v>
      </c>
      <c r="BJ14" s="486">
        <v>39251</v>
      </c>
      <c r="BK14" s="484">
        <v>373286</v>
      </c>
      <c r="BL14" s="481">
        <v>378491</v>
      </c>
      <c r="BM14" s="481">
        <v>356475</v>
      </c>
      <c r="BN14" s="481">
        <v>343179</v>
      </c>
      <c r="BO14" s="481">
        <v>334858</v>
      </c>
      <c r="BP14" s="481">
        <v>332955</v>
      </c>
      <c r="BQ14" s="481">
        <v>325850</v>
      </c>
      <c r="BR14" s="481">
        <v>310745</v>
      </c>
      <c r="BS14" s="481">
        <v>307258</v>
      </c>
      <c r="BT14" s="482">
        <v>304720</v>
      </c>
      <c r="BU14" s="490">
        <v>292019</v>
      </c>
      <c r="BV14" s="484">
        <v>266864</v>
      </c>
      <c r="BW14" s="481">
        <v>258093</v>
      </c>
      <c r="BX14" s="481">
        <v>251147</v>
      </c>
      <c r="BY14" s="481">
        <v>246920</v>
      </c>
      <c r="BZ14" s="481">
        <v>249175</v>
      </c>
      <c r="CA14" s="482">
        <v>246750</v>
      </c>
      <c r="CB14" s="487">
        <v>242919</v>
      </c>
      <c r="CC14" s="488">
        <v>241384</v>
      </c>
      <c r="CD14" s="489">
        <v>159248</v>
      </c>
      <c r="CF14" s="481"/>
      <c r="CG14" s="481"/>
      <c r="CH14" s="481"/>
      <c r="CI14" s="481"/>
    </row>
    <row r="15" spans="1:87" ht="13.5" x14ac:dyDescent="0.25">
      <c r="A15" s="492" t="s">
        <v>171</v>
      </c>
      <c r="B15" s="473" t="s">
        <v>144</v>
      </c>
      <c r="C15" s="493">
        <v>17817</v>
      </c>
      <c r="D15" s="493">
        <v>18467</v>
      </c>
      <c r="E15" s="493">
        <v>16135</v>
      </c>
      <c r="F15" s="493">
        <v>15748</v>
      </c>
      <c r="G15" s="493">
        <v>15417</v>
      </c>
      <c r="H15" s="493">
        <v>15558</v>
      </c>
      <c r="I15" s="493">
        <v>15325</v>
      </c>
      <c r="J15" s="493">
        <v>13908</v>
      </c>
      <c r="K15" s="493">
        <v>13930</v>
      </c>
      <c r="L15" s="494">
        <v>14044</v>
      </c>
      <c r="M15" s="495">
        <v>13596</v>
      </c>
      <c r="N15" s="496">
        <v>12304</v>
      </c>
      <c r="O15" s="493">
        <v>11758</v>
      </c>
      <c r="P15" s="493">
        <v>11501</v>
      </c>
      <c r="Q15" s="493">
        <v>11472</v>
      </c>
      <c r="R15" s="493">
        <v>10848</v>
      </c>
      <c r="S15" s="494">
        <v>10941</v>
      </c>
      <c r="T15" s="497">
        <v>10739</v>
      </c>
      <c r="U15" s="493">
        <v>10627</v>
      </c>
      <c r="V15" s="498">
        <v>6796</v>
      </c>
      <c r="W15" s="496">
        <v>2230</v>
      </c>
      <c r="X15" s="493">
        <v>2362</v>
      </c>
      <c r="Y15" s="493">
        <v>2139</v>
      </c>
      <c r="Z15" s="493">
        <v>2019</v>
      </c>
      <c r="AA15" s="493">
        <v>1816</v>
      </c>
      <c r="AB15" s="493">
        <v>1947</v>
      </c>
      <c r="AC15" s="493">
        <v>1923</v>
      </c>
      <c r="AD15" s="493">
        <v>1642</v>
      </c>
      <c r="AE15" s="493">
        <v>1605</v>
      </c>
      <c r="AF15" s="494">
        <v>1574</v>
      </c>
      <c r="AG15" s="495">
        <v>1591</v>
      </c>
      <c r="AH15" s="496">
        <v>1352</v>
      </c>
      <c r="AI15" s="493">
        <v>1208</v>
      </c>
      <c r="AJ15" s="493">
        <v>1387</v>
      </c>
      <c r="AK15" s="493">
        <v>1341</v>
      </c>
      <c r="AL15" s="493">
        <v>1369</v>
      </c>
      <c r="AM15" s="494">
        <v>1330</v>
      </c>
      <c r="AN15" s="497">
        <v>1368</v>
      </c>
      <c r="AO15" s="493">
        <v>1258</v>
      </c>
      <c r="AP15" s="498">
        <v>666</v>
      </c>
      <c r="AQ15" s="496">
        <v>5025</v>
      </c>
      <c r="AR15" s="496">
        <v>5591</v>
      </c>
      <c r="AS15" s="493">
        <v>4949</v>
      </c>
      <c r="AT15" s="493">
        <v>4880</v>
      </c>
      <c r="AU15" s="493">
        <v>4709</v>
      </c>
      <c r="AV15" s="493">
        <v>4542</v>
      </c>
      <c r="AW15" s="493">
        <v>4115</v>
      </c>
      <c r="AX15" s="493">
        <v>3679</v>
      </c>
      <c r="AY15" s="493">
        <v>4450</v>
      </c>
      <c r="AZ15" s="494">
        <v>4347</v>
      </c>
      <c r="BA15" s="495">
        <v>4145</v>
      </c>
      <c r="BB15" s="496">
        <v>3931</v>
      </c>
      <c r="BC15" s="493">
        <v>3408</v>
      </c>
      <c r="BD15" s="493">
        <v>3575</v>
      </c>
      <c r="BE15" s="493">
        <v>3465</v>
      </c>
      <c r="BF15" s="493">
        <v>3575</v>
      </c>
      <c r="BG15" s="494">
        <v>3512</v>
      </c>
      <c r="BH15" s="497">
        <v>3637</v>
      </c>
      <c r="BI15" s="493">
        <v>3442</v>
      </c>
      <c r="BJ15" s="498">
        <v>2375</v>
      </c>
      <c r="BK15" s="496">
        <v>25072</v>
      </c>
      <c r="BL15" s="493">
        <v>26420</v>
      </c>
      <c r="BM15" s="493">
        <v>23223</v>
      </c>
      <c r="BN15" s="493">
        <v>22647</v>
      </c>
      <c r="BO15" s="493">
        <v>21942</v>
      </c>
      <c r="BP15" s="493">
        <v>22047</v>
      </c>
      <c r="BQ15" s="493">
        <v>21363</v>
      </c>
      <c r="BR15" s="493">
        <v>19229</v>
      </c>
      <c r="BS15" s="493">
        <v>19985</v>
      </c>
      <c r="BT15" s="494">
        <v>19965</v>
      </c>
      <c r="BU15" s="495">
        <v>19332</v>
      </c>
      <c r="BV15" s="496">
        <v>17587</v>
      </c>
      <c r="BW15" s="493">
        <v>16374</v>
      </c>
      <c r="BX15" s="493">
        <v>16463</v>
      </c>
      <c r="BY15" s="493">
        <v>16278</v>
      </c>
      <c r="BZ15" s="493">
        <v>15792</v>
      </c>
      <c r="CA15" s="494">
        <v>15783</v>
      </c>
      <c r="CB15" s="497">
        <v>15744</v>
      </c>
      <c r="CC15" s="493">
        <v>15327</v>
      </c>
      <c r="CD15" s="498">
        <v>9837</v>
      </c>
    </row>
    <row r="16" spans="1:87" ht="13.5" x14ac:dyDescent="0.25">
      <c r="A16" s="492" t="s">
        <v>262</v>
      </c>
      <c r="B16" s="473" t="s">
        <v>144</v>
      </c>
      <c r="C16" s="499">
        <v>374</v>
      </c>
      <c r="D16" s="499">
        <v>308</v>
      </c>
      <c r="E16" s="499">
        <v>304</v>
      </c>
      <c r="F16" s="499">
        <v>328</v>
      </c>
      <c r="G16" s="499">
        <v>276</v>
      </c>
      <c r="H16" s="499">
        <v>305</v>
      </c>
      <c r="I16" s="499">
        <v>277</v>
      </c>
      <c r="J16" s="499">
        <v>238</v>
      </c>
      <c r="K16" s="499">
        <v>305</v>
      </c>
      <c r="L16" s="500">
        <v>301</v>
      </c>
      <c r="M16" s="501">
        <v>252</v>
      </c>
      <c r="N16" s="502">
        <v>238</v>
      </c>
      <c r="O16" s="499">
        <v>270</v>
      </c>
      <c r="P16" s="499">
        <v>256</v>
      </c>
      <c r="Q16" s="499">
        <v>208</v>
      </c>
      <c r="R16" s="499">
        <v>205</v>
      </c>
      <c r="S16" s="500">
        <v>182</v>
      </c>
      <c r="T16" s="503">
        <v>188</v>
      </c>
      <c r="U16" s="499">
        <v>235</v>
      </c>
      <c r="V16" s="504">
        <v>141</v>
      </c>
      <c r="W16" s="502">
        <v>70</v>
      </c>
      <c r="X16" s="499">
        <v>61</v>
      </c>
      <c r="Y16" s="499">
        <v>51</v>
      </c>
      <c r="Z16" s="499">
        <v>47</v>
      </c>
      <c r="AA16" s="499">
        <v>43</v>
      </c>
      <c r="AB16" s="499">
        <v>38</v>
      </c>
      <c r="AC16" s="499">
        <v>51</v>
      </c>
      <c r="AD16" s="499">
        <v>49</v>
      </c>
      <c r="AE16" s="499">
        <v>38</v>
      </c>
      <c r="AF16" s="500">
        <v>46</v>
      </c>
      <c r="AG16" s="501">
        <v>38</v>
      </c>
      <c r="AH16" s="502">
        <v>33</v>
      </c>
      <c r="AI16" s="499">
        <v>34</v>
      </c>
      <c r="AJ16" s="499">
        <v>25</v>
      </c>
      <c r="AK16" s="499">
        <v>35</v>
      </c>
      <c r="AL16" s="499">
        <v>28</v>
      </c>
      <c r="AM16" s="500">
        <v>38</v>
      </c>
      <c r="AN16" s="503">
        <v>43</v>
      </c>
      <c r="AO16" s="499">
        <v>36</v>
      </c>
      <c r="AP16" s="504">
        <v>19</v>
      </c>
      <c r="AQ16" s="502">
        <v>174</v>
      </c>
      <c r="AR16" s="502">
        <v>299</v>
      </c>
      <c r="AS16" s="499">
        <v>202</v>
      </c>
      <c r="AT16" s="499">
        <v>185</v>
      </c>
      <c r="AU16" s="499">
        <v>208</v>
      </c>
      <c r="AV16" s="499">
        <v>218</v>
      </c>
      <c r="AW16" s="499">
        <v>167</v>
      </c>
      <c r="AX16" s="499">
        <v>116</v>
      </c>
      <c r="AY16" s="499">
        <v>159</v>
      </c>
      <c r="AZ16" s="500">
        <v>151</v>
      </c>
      <c r="BA16" s="501">
        <v>108</v>
      </c>
      <c r="BB16" s="502">
        <v>131</v>
      </c>
      <c r="BC16" s="499">
        <v>144</v>
      </c>
      <c r="BD16" s="499">
        <v>130</v>
      </c>
      <c r="BE16" s="499">
        <v>165</v>
      </c>
      <c r="BF16" s="499">
        <v>153</v>
      </c>
      <c r="BG16" s="500">
        <v>128</v>
      </c>
      <c r="BH16" s="503">
        <v>160</v>
      </c>
      <c r="BI16" s="499">
        <v>167</v>
      </c>
      <c r="BJ16" s="504">
        <v>118</v>
      </c>
      <c r="BK16" s="502">
        <v>618</v>
      </c>
      <c r="BL16" s="499">
        <v>668</v>
      </c>
      <c r="BM16" s="499">
        <v>557</v>
      </c>
      <c r="BN16" s="499">
        <v>560</v>
      </c>
      <c r="BO16" s="499">
        <v>527</v>
      </c>
      <c r="BP16" s="499">
        <v>561</v>
      </c>
      <c r="BQ16" s="499">
        <v>495</v>
      </c>
      <c r="BR16" s="499">
        <v>403</v>
      </c>
      <c r="BS16" s="499">
        <v>502</v>
      </c>
      <c r="BT16" s="500">
        <v>498</v>
      </c>
      <c r="BU16" s="501">
        <v>398</v>
      </c>
      <c r="BV16" s="502">
        <v>402</v>
      </c>
      <c r="BW16" s="499">
        <v>448</v>
      </c>
      <c r="BX16" s="499">
        <v>411</v>
      </c>
      <c r="BY16" s="499">
        <v>408</v>
      </c>
      <c r="BZ16" s="499">
        <v>386</v>
      </c>
      <c r="CA16" s="500">
        <v>348</v>
      </c>
      <c r="CB16" s="503">
        <v>391</v>
      </c>
      <c r="CC16" s="499">
        <v>438</v>
      </c>
      <c r="CD16" s="504">
        <v>278</v>
      </c>
    </row>
    <row r="17" spans="1:82" ht="13.5" x14ac:dyDescent="0.25">
      <c r="A17" s="492" t="s">
        <v>174</v>
      </c>
      <c r="B17" s="473" t="s">
        <v>144</v>
      </c>
      <c r="C17" s="493">
        <v>11478</v>
      </c>
      <c r="D17" s="493">
        <v>11090</v>
      </c>
      <c r="E17" s="493">
        <v>10547</v>
      </c>
      <c r="F17" s="493">
        <v>10161</v>
      </c>
      <c r="G17" s="493">
        <v>10437</v>
      </c>
      <c r="H17" s="493">
        <v>10590</v>
      </c>
      <c r="I17" s="493">
        <v>10689</v>
      </c>
      <c r="J17" s="493">
        <v>9948</v>
      </c>
      <c r="K17" s="493">
        <v>10154</v>
      </c>
      <c r="L17" s="494">
        <v>10088</v>
      </c>
      <c r="M17" s="495">
        <v>9764</v>
      </c>
      <c r="N17" s="496">
        <v>9277</v>
      </c>
      <c r="O17" s="493">
        <v>9039</v>
      </c>
      <c r="P17" s="493">
        <v>8840</v>
      </c>
      <c r="Q17" s="493">
        <v>8824</v>
      </c>
      <c r="R17" s="493">
        <v>8683</v>
      </c>
      <c r="S17" s="494">
        <v>9196</v>
      </c>
      <c r="T17" s="497">
        <v>8627</v>
      </c>
      <c r="U17" s="493">
        <v>8295</v>
      </c>
      <c r="V17" s="498">
        <v>5795</v>
      </c>
      <c r="W17" s="496">
        <v>1370</v>
      </c>
      <c r="X17" s="493">
        <v>1895</v>
      </c>
      <c r="Y17" s="493">
        <v>1535</v>
      </c>
      <c r="Z17" s="493">
        <v>1521</v>
      </c>
      <c r="AA17" s="493">
        <v>1653</v>
      </c>
      <c r="AB17" s="493">
        <v>1728</v>
      </c>
      <c r="AC17" s="493">
        <v>1407</v>
      </c>
      <c r="AD17" s="493">
        <v>1350</v>
      </c>
      <c r="AE17" s="493">
        <v>1412</v>
      </c>
      <c r="AF17" s="494">
        <v>1374</v>
      </c>
      <c r="AG17" s="495">
        <v>1245</v>
      </c>
      <c r="AH17" s="496">
        <v>1090</v>
      </c>
      <c r="AI17" s="493">
        <v>1110</v>
      </c>
      <c r="AJ17" s="493">
        <v>1038</v>
      </c>
      <c r="AK17" s="493">
        <v>989</v>
      </c>
      <c r="AL17" s="493">
        <v>937</v>
      </c>
      <c r="AM17" s="494">
        <v>1014</v>
      </c>
      <c r="AN17" s="497">
        <v>963</v>
      </c>
      <c r="AO17" s="493">
        <v>947</v>
      </c>
      <c r="AP17" s="498">
        <v>444</v>
      </c>
      <c r="AQ17" s="496">
        <v>1030</v>
      </c>
      <c r="AR17" s="496">
        <v>1122</v>
      </c>
      <c r="AS17" s="493">
        <v>974</v>
      </c>
      <c r="AT17" s="493">
        <v>927</v>
      </c>
      <c r="AU17" s="493">
        <v>891</v>
      </c>
      <c r="AV17" s="493">
        <v>848</v>
      </c>
      <c r="AW17" s="493">
        <v>806</v>
      </c>
      <c r="AX17" s="493">
        <v>760</v>
      </c>
      <c r="AY17" s="493">
        <v>827</v>
      </c>
      <c r="AZ17" s="494">
        <v>898</v>
      </c>
      <c r="BA17" s="495">
        <v>776</v>
      </c>
      <c r="BB17" s="496">
        <v>893</v>
      </c>
      <c r="BC17" s="493">
        <v>926</v>
      </c>
      <c r="BD17" s="493">
        <v>759</v>
      </c>
      <c r="BE17" s="493">
        <v>820</v>
      </c>
      <c r="BF17" s="493">
        <v>755</v>
      </c>
      <c r="BG17" s="494">
        <v>872</v>
      </c>
      <c r="BH17" s="497">
        <v>835</v>
      </c>
      <c r="BI17" s="493">
        <v>809</v>
      </c>
      <c r="BJ17" s="498">
        <v>641</v>
      </c>
      <c r="BK17" s="496">
        <v>13878</v>
      </c>
      <c r="BL17" s="493">
        <v>14107</v>
      </c>
      <c r="BM17" s="493">
        <v>13056</v>
      </c>
      <c r="BN17" s="493">
        <v>12609</v>
      </c>
      <c r="BO17" s="493">
        <v>12981</v>
      </c>
      <c r="BP17" s="493">
        <v>13166</v>
      </c>
      <c r="BQ17" s="493">
        <v>12902</v>
      </c>
      <c r="BR17" s="493">
        <v>12058</v>
      </c>
      <c r="BS17" s="493">
        <v>12393</v>
      </c>
      <c r="BT17" s="494">
        <v>12360</v>
      </c>
      <c r="BU17" s="495">
        <v>11785</v>
      </c>
      <c r="BV17" s="496">
        <v>11260</v>
      </c>
      <c r="BW17" s="493">
        <v>11075</v>
      </c>
      <c r="BX17" s="493">
        <v>10637</v>
      </c>
      <c r="BY17" s="493">
        <v>10633</v>
      </c>
      <c r="BZ17" s="493">
        <v>10375</v>
      </c>
      <c r="CA17" s="494">
        <v>11082</v>
      </c>
      <c r="CB17" s="497">
        <v>10425</v>
      </c>
      <c r="CC17" s="493">
        <v>10051</v>
      </c>
      <c r="CD17" s="498">
        <v>6880</v>
      </c>
    </row>
    <row r="18" spans="1:82" ht="13.5" x14ac:dyDescent="0.25">
      <c r="A18" s="492" t="s">
        <v>175</v>
      </c>
      <c r="B18" s="473" t="s">
        <v>144</v>
      </c>
      <c r="C18" s="499">
        <v>61028</v>
      </c>
      <c r="D18" s="499">
        <v>59976</v>
      </c>
      <c r="E18" s="499">
        <v>55744</v>
      </c>
      <c r="F18" s="499">
        <v>52189</v>
      </c>
      <c r="G18" s="499">
        <v>46723</v>
      </c>
      <c r="H18" s="499">
        <v>46223</v>
      </c>
      <c r="I18" s="499">
        <v>48087</v>
      </c>
      <c r="J18" s="499">
        <v>45281</v>
      </c>
      <c r="K18" s="499">
        <v>43170</v>
      </c>
      <c r="L18" s="500">
        <v>42125</v>
      </c>
      <c r="M18" s="501">
        <v>40242</v>
      </c>
      <c r="N18" s="502">
        <v>38289</v>
      </c>
      <c r="O18" s="499">
        <v>36295</v>
      </c>
      <c r="P18" s="499">
        <v>35050</v>
      </c>
      <c r="Q18" s="499">
        <v>34020</v>
      </c>
      <c r="R18" s="499">
        <v>34416</v>
      </c>
      <c r="S18" s="500">
        <v>33455</v>
      </c>
      <c r="T18" s="503">
        <v>32981</v>
      </c>
      <c r="U18" s="499">
        <v>32782</v>
      </c>
      <c r="V18" s="504">
        <v>19199</v>
      </c>
      <c r="W18" s="502">
        <v>4668</v>
      </c>
      <c r="X18" s="499">
        <v>4523</v>
      </c>
      <c r="Y18" s="499">
        <v>3960</v>
      </c>
      <c r="Z18" s="499">
        <v>3857</v>
      </c>
      <c r="AA18" s="499">
        <v>4039</v>
      </c>
      <c r="AB18" s="499">
        <v>3486</v>
      </c>
      <c r="AC18" s="499">
        <v>3760</v>
      </c>
      <c r="AD18" s="499">
        <v>3362</v>
      </c>
      <c r="AE18" s="499">
        <v>3029</v>
      </c>
      <c r="AF18" s="500">
        <v>3292</v>
      </c>
      <c r="AG18" s="501">
        <v>2894</v>
      </c>
      <c r="AH18" s="502">
        <v>2673</v>
      </c>
      <c r="AI18" s="499">
        <v>2440</v>
      </c>
      <c r="AJ18" s="499">
        <v>2467</v>
      </c>
      <c r="AK18" s="499">
        <v>2864</v>
      </c>
      <c r="AL18" s="499">
        <v>2866</v>
      </c>
      <c r="AM18" s="500">
        <v>3036</v>
      </c>
      <c r="AN18" s="503">
        <v>3085</v>
      </c>
      <c r="AO18" s="499">
        <v>2926</v>
      </c>
      <c r="AP18" s="504">
        <v>1483</v>
      </c>
      <c r="AQ18" s="502">
        <v>10155</v>
      </c>
      <c r="AR18" s="502">
        <v>11494</v>
      </c>
      <c r="AS18" s="499">
        <v>10570</v>
      </c>
      <c r="AT18" s="499">
        <v>9722</v>
      </c>
      <c r="AU18" s="499">
        <v>8874</v>
      </c>
      <c r="AV18" s="499">
        <v>8775</v>
      </c>
      <c r="AW18" s="499">
        <v>8699</v>
      </c>
      <c r="AX18" s="499">
        <v>8310</v>
      </c>
      <c r="AY18" s="499">
        <v>8398</v>
      </c>
      <c r="AZ18" s="500">
        <v>8389</v>
      </c>
      <c r="BA18" s="501">
        <v>7702</v>
      </c>
      <c r="BB18" s="502">
        <v>8118</v>
      </c>
      <c r="BC18" s="499">
        <v>8227</v>
      </c>
      <c r="BD18" s="499">
        <v>8238</v>
      </c>
      <c r="BE18" s="499">
        <v>8319</v>
      </c>
      <c r="BF18" s="499">
        <v>8153</v>
      </c>
      <c r="BG18" s="500">
        <v>8505</v>
      </c>
      <c r="BH18" s="503">
        <v>8559</v>
      </c>
      <c r="BI18" s="499">
        <v>8692</v>
      </c>
      <c r="BJ18" s="504">
        <v>5258</v>
      </c>
      <c r="BK18" s="502">
        <v>75851</v>
      </c>
      <c r="BL18" s="499">
        <v>75993</v>
      </c>
      <c r="BM18" s="499">
        <v>70274</v>
      </c>
      <c r="BN18" s="499">
        <v>65768</v>
      </c>
      <c r="BO18" s="499">
        <v>59636</v>
      </c>
      <c r="BP18" s="499">
        <v>58484</v>
      </c>
      <c r="BQ18" s="499">
        <v>60546</v>
      </c>
      <c r="BR18" s="499">
        <v>56953</v>
      </c>
      <c r="BS18" s="499">
        <v>54597</v>
      </c>
      <c r="BT18" s="500">
        <v>53806</v>
      </c>
      <c r="BU18" s="501">
        <v>50838</v>
      </c>
      <c r="BV18" s="502">
        <v>49080</v>
      </c>
      <c r="BW18" s="499">
        <v>46962</v>
      </c>
      <c r="BX18" s="499">
        <v>45755</v>
      </c>
      <c r="BY18" s="499">
        <v>45203</v>
      </c>
      <c r="BZ18" s="499">
        <v>45435</v>
      </c>
      <c r="CA18" s="500">
        <v>44996</v>
      </c>
      <c r="CB18" s="503">
        <v>44625</v>
      </c>
      <c r="CC18" s="499">
        <v>44400</v>
      </c>
      <c r="CD18" s="504">
        <v>25940</v>
      </c>
    </row>
    <row r="19" spans="1:82" ht="13.5" x14ac:dyDescent="0.25">
      <c r="A19" s="492" t="s">
        <v>263</v>
      </c>
      <c r="B19" s="473" t="s">
        <v>144</v>
      </c>
      <c r="C19" s="493">
        <v>3273</v>
      </c>
      <c r="D19" s="493">
        <v>3163</v>
      </c>
      <c r="E19" s="493">
        <v>2780</v>
      </c>
      <c r="F19" s="493">
        <v>2544</v>
      </c>
      <c r="G19" s="493">
        <v>2645</v>
      </c>
      <c r="H19" s="493">
        <v>2601</v>
      </c>
      <c r="I19" s="493">
        <v>2272</v>
      </c>
      <c r="J19" s="493">
        <v>2329</v>
      </c>
      <c r="K19" s="493">
        <v>2238</v>
      </c>
      <c r="L19" s="494">
        <v>2062</v>
      </c>
      <c r="M19" s="495">
        <v>2391</v>
      </c>
      <c r="N19" s="496">
        <v>2513</v>
      </c>
      <c r="O19" s="493">
        <v>2369</v>
      </c>
      <c r="P19" s="493">
        <v>2210</v>
      </c>
      <c r="Q19" s="493">
        <v>2284</v>
      </c>
      <c r="R19" s="493">
        <v>2338</v>
      </c>
      <c r="S19" s="494">
        <v>2183</v>
      </c>
      <c r="T19" s="497">
        <v>2186</v>
      </c>
      <c r="U19" s="493">
        <v>2140</v>
      </c>
      <c r="V19" s="498">
        <v>1495</v>
      </c>
      <c r="W19" s="496">
        <v>334</v>
      </c>
      <c r="X19" s="493">
        <v>314</v>
      </c>
      <c r="Y19" s="493">
        <v>283</v>
      </c>
      <c r="Z19" s="493">
        <v>246</v>
      </c>
      <c r="AA19" s="493">
        <v>204</v>
      </c>
      <c r="AB19" s="493">
        <v>214</v>
      </c>
      <c r="AC19" s="493">
        <v>234</v>
      </c>
      <c r="AD19" s="493">
        <v>239</v>
      </c>
      <c r="AE19" s="493">
        <v>229</v>
      </c>
      <c r="AF19" s="494">
        <v>231</v>
      </c>
      <c r="AG19" s="495">
        <v>157</v>
      </c>
      <c r="AH19" s="496">
        <v>193</v>
      </c>
      <c r="AI19" s="493">
        <v>200</v>
      </c>
      <c r="AJ19" s="493">
        <v>216</v>
      </c>
      <c r="AK19" s="493">
        <v>232</v>
      </c>
      <c r="AL19" s="493">
        <v>202</v>
      </c>
      <c r="AM19" s="494">
        <v>224</v>
      </c>
      <c r="AN19" s="497">
        <v>211</v>
      </c>
      <c r="AO19" s="493">
        <v>240</v>
      </c>
      <c r="AP19" s="498">
        <v>148</v>
      </c>
      <c r="AQ19" s="496">
        <v>2159</v>
      </c>
      <c r="AR19" s="496">
        <v>1884</v>
      </c>
      <c r="AS19" s="493">
        <v>1643</v>
      </c>
      <c r="AT19" s="493">
        <v>1715</v>
      </c>
      <c r="AU19" s="493">
        <v>1769</v>
      </c>
      <c r="AV19" s="493">
        <v>1641</v>
      </c>
      <c r="AW19" s="493">
        <v>1666</v>
      </c>
      <c r="AX19" s="493">
        <v>1459</v>
      </c>
      <c r="AY19" s="493">
        <v>1227</v>
      </c>
      <c r="AZ19" s="494">
        <v>1285</v>
      </c>
      <c r="BA19" s="495">
        <v>1377</v>
      </c>
      <c r="BB19" s="496">
        <v>1608</v>
      </c>
      <c r="BC19" s="493">
        <v>1611</v>
      </c>
      <c r="BD19" s="493">
        <v>1537</v>
      </c>
      <c r="BE19" s="493">
        <v>1512</v>
      </c>
      <c r="BF19" s="493">
        <v>1672</v>
      </c>
      <c r="BG19" s="494">
        <v>1737</v>
      </c>
      <c r="BH19" s="497">
        <v>1734</v>
      </c>
      <c r="BI19" s="493">
        <v>1686</v>
      </c>
      <c r="BJ19" s="498">
        <v>1171</v>
      </c>
      <c r="BK19" s="496">
        <v>5766</v>
      </c>
      <c r="BL19" s="493">
        <v>5361</v>
      </c>
      <c r="BM19" s="493">
        <v>4706</v>
      </c>
      <c r="BN19" s="493">
        <v>4505</v>
      </c>
      <c r="BO19" s="493">
        <v>4618</v>
      </c>
      <c r="BP19" s="493">
        <v>4456</v>
      </c>
      <c r="BQ19" s="493">
        <v>4172</v>
      </c>
      <c r="BR19" s="493">
        <v>4027</v>
      </c>
      <c r="BS19" s="493">
        <v>3694</v>
      </c>
      <c r="BT19" s="494">
        <v>3578</v>
      </c>
      <c r="BU19" s="495">
        <v>3925</v>
      </c>
      <c r="BV19" s="496">
        <v>4314</v>
      </c>
      <c r="BW19" s="493">
        <v>4180</v>
      </c>
      <c r="BX19" s="493">
        <v>3963</v>
      </c>
      <c r="BY19" s="493">
        <v>4028</v>
      </c>
      <c r="BZ19" s="493">
        <v>4212</v>
      </c>
      <c r="CA19" s="494">
        <v>4144</v>
      </c>
      <c r="CB19" s="497">
        <v>4131</v>
      </c>
      <c r="CC19" s="493">
        <v>4066</v>
      </c>
      <c r="CD19" s="498">
        <v>2814</v>
      </c>
    </row>
    <row r="20" spans="1:82" ht="13.5" x14ac:dyDescent="0.25">
      <c r="A20" s="492" t="s">
        <v>177</v>
      </c>
      <c r="B20" s="473" t="s">
        <v>144</v>
      </c>
      <c r="C20" s="499">
        <v>22063</v>
      </c>
      <c r="D20" s="499">
        <v>19871</v>
      </c>
      <c r="E20" s="499">
        <v>18178</v>
      </c>
      <c r="F20" s="499">
        <v>17915</v>
      </c>
      <c r="G20" s="499">
        <v>17100</v>
      </c>
      <c r="H20" s="499">
        <v>18200</v>
      </c>
      <c r="I20" s="499">
        <v>17294</v>
      </c>
      <c r="J20" s="499">
        <v>15782</v>
      </c>
      <c r="K20" s="499">
        <v>14978</v>
      </c>
      <c r="L20" s="500">
        <v>14913</v>
      </c>
      <c r="M20" s="501">
        <v>14861</v>
      </c>
      <c r="N20" s="502">
        <v>13689</v>
      </c>
      <c r="O20" s="499">
        <v>12903</v>
      </c>
      <c r="P20" s="499">
        <v>12968</v>
      </c>
      <c r="Q20" s="499">
        <v>12448</v>
      </c>
      <c r="R20" s="499">
        <v>12625</v>
      </c>
      <c r="S20" s="500">
        <v>12371</v>
      </c>
      <c r="T20" s="503">
        <v>12528</v>
      </c>
      <c r="U20" s="499">
        <v>12296</v>
      </c>
      <c r="V20" s="504">
        <v>8657</v>
      </c>
      <c r="W20" s="502">
        <v>1728</v>
      </c>
      <c r="X20" s="499">
        <v>1730</v>
      </c>
      <c r="Y20" s="499">
        <v>1746</v>
      </c>
      <c r="Z20" s="499">
        <v>1521</v>
      </c>
      <c r="AA20" s="499">
        <v>1517</v>
      </c>
      <c r="AB20" s="499">
        <v>1540</v>
      </c>
      <c r="AC20" s="499">
        <v>1600</v>
      </c>
      <c r="AD20" s="499">
        <v>1365</v>
      </c>
      <c r="AE20" s="499">
        <v>1040</v>
      </c>
      <c r="AF20" s="500">
        <v>1409</v>
      </c>
      <c r="AG20" s="501">
        <v>1376</v>
      </c>
      <c r="AH20" s="502">
        <v>1071</v>
      </c>
      <c r="AI20" s="499">
        <v>900</v>
      </c>
      <c r="AJ20" s="499">
        <v>1164</v>
      </c>
      <c r="AK20" s="499">
        <v>1021</v>
      </c>
      <c r="AL20" s="499">
        <v>1076</v>
      </c>
      <c r="AM20" s="500">
        <v>1084</v>
      </c>
      <c r="AN20" s="503">
        <v>1053</v>
      </c>
      <c r="AO20" s="499">
        <v>1030</v>
      </c>
      <c r="AP20" s="504">
        <v>545</v>
      </c>
      <c r="AQ20" s="502">
        <v>6744</v>
      </c>
      <c r="AR20" s="502">
        <v>7628</v>
      </c>
      <c r="AS20" s="499">
        <v>7014</v>
      </c>
      <c r="AT20" s="499">
        <v>6873</v>
      </c>
      <c r="AU20" s="499">
        <v>6731</v>
      </c>
      <c r="AV20" s="499">
        <v>6871</v>
      </c>
      <c r="AW20" s="499">
        <v>6433</v>
      </c>
      <c r="AX20" s="499">
        <v>5823</v>
      </c>
      <c r="AY20" s="499">
        <v>5665</v>
      </c>
      <c r="AZ20" s="500">
        <v>5538</v>
      </c>
      <c r="BA20" s="501">
        <v>5280</v>
      </c>
      <c r="BB20" s="502">
        <v>5234</v>
      </c>
      <c r="BC20" s="499">
        <v>5178</v>
      </c>
      <c r="BD20" s="499">
        <v>5380</v>
      </c>
      <c r="BE20" s="499">
        <v>5687</v>
      </c>
      <c r="BF20" s="499">
        <v>5441</v>
      </c>
      <c r="BG20" s="500">
        <v>5529</v>
      </c>
      <c r="BH20" s="503">
        <v>5733</v>
      </c>
      <c r="BI20" s="499">
        <v>5496</v>
      </c>
      <c r="BJ20" s="504">
        <v>3717</v>
      </c>
      <c r="BK20" s="502">
        <v>30535</v>
      </c>
      <c r="BL20" s="499">
        <v>29229</v>
      </c>
      <c r="BM20" s="499">
        <v>26938</v>
      </c>
      <c r="BN20" s="499">
        <v>26309</v>
      </c>
      <c r="BO20" s="499">
        <v>25348</v>
      </c>
      <c r="BP20" s="499">
        <v>26611</v>
      </c>
      <c r="BQ20" s="499">
        <v>25327</v>
      </c>
      <c r="BR20" s="499">
        <v>22970</v>
      </c>
      <c r="BS20" s="499">
        <v>21683</v>
      </c>
      <c r="BT20" s="500">
        <v>21860</v>
      </c>
      <c r="BU20" s="501">
        <v>21517</v>
      </c>
      <c r="BV20" s="502">
        <v>19994</v>
      </c>
      <c r="BW20" s="499">
        <v>18981</v>
      </c>
      <c r="BX20" s="499">
        <v>19512</v>
      </c>
      <c r="BY20" s="499">
        <v>19156</v>
      </c>
      <c r="BZ20" s="499">
        <v>19142</v>
      </c>
      <c r="CA20" s="500">
        <v>18984</v>
      </c>
      <c r="CB20" s="503">
        <v>19314</v>
      </c>
      <c r="CC20" s="499">
        <v>18822</v>
      </c>
      <c r="CD20" s="504">
        <v>12919</v>
      </c>
    </row>
    <row r="21" spans="1:82" ht="13.5" x14ac:dyDescent="0.25">
      <c r="A21" s="492" t="s">
        <v>178</v>
      </c>
      <c r="B21" s="473" t="s">
        <v>144</v>
      </c>
      <c r="C21" s="493">
        <v>6014</v>
      </c>
      <c r="D21" s="493">
        <v>5379</v>
      </c>
      <c r="E21" s="493">
        <v>5245</v>
      </c>
      <c r="F21" s="493">
        <v>4822</v>
      </c>
      <c r="G21" s="493">
        <v>4668</v>
      </c>
      <c r="H21" s="493">
        <v>4674</v>
      </c>
      <c r="I21" s="493">
        <v>4790</v>
      </c>
      <c r="J21" s="493">
        <v>4644</v>
      </c>
      <c r="K21" s="493">
        <v>4147</v>
      </c>
      <c r="L21" s="494">
        <v>3584</v>
      </c>
      <c r="M21" s="495">
        <v>3339</v>
      </c>
      <c r="N21" s="496">
        <v>3251</v>
      </c>
      <c r="O21" s="493">
        <v>3160</v>
      </c>
      <c r="P21" s="493">
        <v>3071</v>
      </c>
      <c r="Q21" s="493">
        <v>3179</v>
      </c>
      <c r="R21" s="493">
        <v>3167</v>
      </c>
      <c r="S21" s="494">
        <v>3141</v>
      </c>
      <c r="T21" s="497">
        <v>2975</v>
      </c>
      <c r="U21" s="493">
        <v>3056</v>
      </c>
      <c r="V21" s="498">
        <v>2093</v>
      </c>
      <c r="W21" s="496">
        <v>395</v>
      </c>
      <c r="X21" s="493">
        <v>390</v>
      </c>
      <c r="Y21" s="493">
        <v>391</v>
      </c>
      <c r="Z21" s="493">
        <v>338</v>
      </c>
      <c r="AA21" s="493">
        <v>331</v>
      </c>
      <c r="AB21" s="493">
        <v>330</v>
      </c>
      <c r="AC21" s="493">
        <v>379</v>
      </c>
      <c r="AD21" s="493">
        <v>289</v>
      </c>
      <c r="AE21" s="493">
        <v>325</v>
      </c>
      <c r="AF21" s="494">
        <v>272</v>
      </c>
      <c r="AG21" s="495">
        <v>277</v>
      </c>
      <c r="AH21" s="496">
        <v>264</v>
      </c>
      <c r="AI21" s="493">
        <v>277</v>
      </c>
      <c r="AJ21" s="493">
        <v>225</v>
      </c>
      <c r="AK21" s="493">
        <v>287</v>
      </c>
      <c r="AL21" s="493">
        <v>267</v>
      </c>
      <c r="AM21" s="494">
        <v>293</v>
      </c>
      <c r="AN21" s="497">
        <v>294</v>
      </c>
      <c r="AO21" s="493">
        <v>204</v>
      </c>
      <c r="AP21" s="498">
        <v>134</v>
      </c>
      <c r="AQ21" s="496">
        <v>1678</v>
      </c>
      <c r="AR21" s="496">
        <v>2146</v>
      </c>
      <c r="AS21" s="493">
        <v>1791</v>
      </c>
      <c r="AT21" s="493">
        <v>1890</v>
      </c>
      <c r="AU21" s="493">
        <v>1662</v>
      </c>
      <c r="AV21" s="493">
        <v>1624</v>
      </c>
      <c r="AW21" s="493">
        <v>1568</v>
      </c>
      <c r="AX21" s="493">
        <v>1526</v>
      </c>
      <c r="AY21" s="493">
        <v>1544</v>
      </c>
      <c r="AZ21" s="494">
        <v>1281</v>
      </c>
      <c r="BA21" s="495">
        <v>1081</v>
      </c>
      <c r="BB21" s="496">
        <v>1164</v>
      </c>
      <c r="BC21" s="493">
        <v>1153</v>
      </c>
      <c r="BD21" s="493">
        <v>1088</v>
      </c>
      <c r="BE21" s="493">
        <v>1261</v>
      </c>
      <c r="BF21" s="493">
        <v>1196</v>
      </c>
      <c r="BG21" s="494">
        <v>1241</v>
      </c>
      <c r="BH21" s="497">
        <v>1268</v>
      </c>
      <c r="BI21" s="493">
        <v>1142</v>
      </c>
      <c r="BJ21" s="498">
        <v>802</v>
      </c>
      <c r="BK21" s="496">
        <v>8087</v>
      </c>
      <c r="BL21" s="493">
        <v>7915</v>
      </c>
      <c r="BM21" s="493">
        <v>7427</v>
      </c>
      <c r="BN21" s="493">
        <v>7050</v>
      </c>
      <c r="BO21" s="493">
        <v>6661</v>
      </c>
      <c r="BP21" s="493">
        <v>6628</v>
      </c>
      <c r="BQ21" s="493">
        <v>6737</v>
      </c>
      <c r="BR21" s="493">
        <v>6459</v>
      </c>
      <c r="BS21" s="493">
        <v>6016</v>
      </c>
      <c r="BT21" s="494">
        <v>5137</v>
      </c>
      <c r="BU21" s="495">
        <v>4697</v>
      </c>
      <c r="BV21" s="496">
        <v>4679</v>
      </c>
      <c r="BW21" s="493">
        <v>4590</v>
      </c>
      <c r="BX21" s="493">
        <v>4384</v>
      </c>
      <c r="BY21" s="493">
        <v>4727</v>
      </c>
      <c r="BZ21" s="493">
        <v>4630</v>
      </c>
      <c r="CA21" s="494">
        <v>4675</v>
      </c>
      <c r="CB21" s="497">
        <v>4537</v>
      </c>
      <c r="CC21" s="493">
        <v>4402</v>
      </c>
      <c r="CD21" s="498">
        <v>3029</v>
      </c>
    </row>
    <row r="22" spans="1:82" ht="13.5" x14ac:dyDescent="0.25">
      <c r="A22" s="492" t="s">
        <v>179</v>
      </c>
      <c r="B22" s="473" t="s">
        <v>144</v>
      </c>
      <c r="C22" s="499">
        <v>27495</v>
      </c>
      <c r="D22" s="499">
        <v>25756</v>
      </c>
      <c r="E22" s="499">
        <v>25829</v>
      </c>
      <c r="F22" s="499">
        <v>25223</v>
      </c>
      <c r="G22" s="499">
        <v>23193</v>
      </c>
      <c r="H22" s="499">
        <v>23290</v>
      </c>
      <c r="I22" s="499">
        <v>22171</v>
      </c>
      <c r="J22" s="499">
        <v>21260</v>
      </c>
      <c r="K22" s="499">
        <v>19865</v>
      </c>
      <c r="L22" s="500">
        <v>19653</v>
      </c>
      <c r="M22" s="501">
        <v>19705</v>
      </c>
      <c r="N22" s="502">
        <v>17132</v>
      </c>
      <c r="O22" s="499">
        <v>17080</v>
      </c>
      <c r="P22" s="499">
        <v>16568</v>
      </c>
      <c r="Q22" s="499">
        <v>16020</v>
      </c>
      <c r="R22" s="499">
        <v>16072</v>
      </c>
      <c r="S22" s="500">
        <v>15947</v>
      </c>
      <c r="T22" s="503">
        <v>15095</v>
      </c>
      <c r="U22" s="499">
        <v>15190</v>
      </c>
      <c r="V22" s="504">
        <v>10058</v>
      </c>
      <c r="W22" s="502">
        <v>3197</v>
      </c>
      <c r="X22" s="499">
        <v>3289</v>
      </c>
      <c r="Y22" s="499">
        <v>2942</v>
      </c>
      <c r="Z22" s="499">
        <v>2875</v>
      </c>
      <c r="AA22" s="499">
        <v>2817</v>
      </c>
      <c r="AB22" s="499">
        <v>2462</v>
      </c>
      <c r="AC22" s="499">
        <v>2717</v>
      </c>
      <c r="AD22" s="499">
        <v>2172</v>
      </c>
      <c r="AE22" s="499">
        <v>2107</v>
      </c>
      <c r="AF22" s="500">
        <v>2027</v>
      </c>
      <c r="AG22" s="501">
        <v>2044</v>
      </c>
      <c r="AH22" s="502">
        <v>1701</v>
      </c>
      <c r="AI22" s="499">
        <v>1938</v>
      </c>
      <c r="AJ22" s="499">
        <v>1702</v>
      </c>
      <c r="AK22" s="499">
        <v>1933</v>
      </c>
      <c r="AL22" s="499">
        <v>1822</v>
      </c>
      <c r="AM22" s="500">
        <v>1734</v>
      </c>
      <c r="AN22" s="503">
        <v>1494</v>
      </c>
      <c r="AO22" s="499">
        <v>1532</v>
      </c>
      <c r="AP22" s="504">
        <v>826</v>
      </c>
      <c r="AQ22" s="502">
        <v>7563</v>
      </c>
      <c r="AR22" s="502">
        <v>8915</v>
      </c>
      <c r="AS22" s="499">
        <v>7781</v>
      </c>
      <c r="AT22" s="499">
        <v>7675</v>
      </c>
      <c r="AU22" s="499">
        <v>7312</v>
      </c>
      <c r="AV22" s="499">
        <v>7483</v>
      </c>
      <c r="AW22" s="499">
        <v>6927</v>
      </c>
      <c r="AX22" s="499">
        <v>6320</v>
      </c>
      <c r="AY22" s="499">
        <v>6063</v>
      </c>
      <c r="AZ22" s="500">
        <v>6321</v>
      </c>
      <c r="BA22" s="501">
        <v>6240</v>
      </c>
      <c r="BB22" s="502">
        <v>6073</v>
      </c>
      <c r="BC22" s="499">
        <v>5897</v>
      </c>
      <c r="BD22" s="499">
        <v>5635</v>
      </c>
      <c r="BE22" s="499">
        <v>5835</v>
      </c>
      <c r="BF22" s="499">
        <v>5700</v>
      </c>
      <c r="BG22" s="500">
        <v>5819</v>
      </c>
      <c r="BH22" s="503">
        <v>5813</v>
      </c>
      <c r="BI22" s="499">
        <v>5670</v>
      </c>
      <c r="BJ22" s="504">
        <v>4212</v>
      </c>
      <c r="BK22" s="502">
        <v>38255</v>
      </c>
      <c r="BL22" s="499">
        <v>37960</v>
      </c>
      <c r="BM22" s="499">
        <v>36552</v>
      </c>
      <c r="BN22" s="499">
        <v>35773</v>
      </c>
      <c r="BO22" s="499">
        <v>33322</v>
      </c>
      <c r="BP22" s="499">
        <v>33235</v>
      </c>
      <c r="BQ22" s="499">
        <v>31815</v>
      </c>
      <c r="BR22" s="499">
        <v>29752</v>
      </c>
      <c r="BS22" s="499">
        <v>28035</v>
      </c>
      <c r="BT22" s="500">
        <v>28001</v>
      </c>
      <c r="BU22" s="501">
        <v>27989</v>
      </c>
      <c r="BV22" s="502">
        <v>24906</v>
      </c>
      <c r="BW22" s="499">
        <v>24915</v>
      </c>
      <c r="BX22" s="499">
        <v>23905</v>
      </c>
      <c r="BY22" s="499">
        <v>23788</v>
      </c>
      <c r="BZ22" s="499">
        <v>23594</v>
      </c>
      <c r="CA22" s="500">
        <v>23500</v>
      </c>
      <c r="CB22" s="503">
        <v>22402</v>
      </c>
      <c r="CC22" s="499">
        <v>22392</v>
      </c>
      <c r="CD22" s="504">
        <v>15096</v>
      </c>
    </row>
    <row r="23" spans="1:82" ht="13.5" x14ac:dyDescent="0.25">
      <c r="A23" s="492" t="s">
        <v>180</v>
      </c>
      <c r="B23" s="473" t="s">
        <v>144</v>
      </c>
      <c r="C23" s="493">
        <v>22791</v>
      </c>
      <c r="D23" s="493">
        <v>21967</v>
      </c>
      <c r="E23" s="493">
        <v>23319</v>
      </c>
      <c r="F23" s="493">
        <v>21494</v>
      </c>
      <c r="G23" s="493">
        <v>21553</v>
      </c>
      <c r="H23" s="493">
        <v>21569</v>
      </c>
      <c r="I23" s="493">
        <v>20420</v>
      </c>
      <c r="J23" s="493">
        <v>19235</v>
      </c>
      <c r="K23" s="493">
        <v>18676</v>
      </c>
      <c r="L23" s="494">
        <v>19250</v>
      </c>
      <c r="M23" s="495">
        <v>18672</v>
      </c>
      <c r="N23" s="496">
        <v>17574</v>
      </c>
      <c r="O23" s="493">
        <v>16196</v>
      </c>
      <c r="P23" s="493">
        <v>16421</v>
      </c>
      <c r="Q23" s="493">
        <v>15568</v>
      </c>
      <c r="R23" s="493">
        <v>16310</v>
      </c>
      <c r="S23" s="494">
        <v>15762</v>
      </c>
      <c r="T23" s="497">
        <v>15532</v>
      </c>
      <c r="U23" s="493">
        <v>15138</v>
      </c>
      <c r="V23" s="498">
        <v>9695</v>
      </c>
      <c r="W23" s="496">
        <v>1956</v>
      </c>
      <c r="X23" s="493">
        <v>2026</v>
      </c>
      <c r="Y23" s="493">
        <v>2076</v>
      </c>
      <c r="Z23" s="493">
        <v>1873</v>
      </c>
      <c r="AA23" s="493">
        <v>1740</v>
      </c>
      <c r="AB23" s="493">
        <v>1638</v>
      </c>
      <c r="AC23" s="493">
        <v>1740</v>
      </c>
      <c r="AD23" s="493">
        <v>1447</v>
      </c>
      <c r="AE23" s="493">
        <v>1556</v>
      </c>
      <c r="AF23" s="494">
        <v>1535</v>
      </c>
      <c r="AG23" s="495">
        <v>1311</v>
      </c>
      <c r="AH23" s="496">
        <v>1099</v>
      </c>
      <c r="AI23" s="493">
        <v>1131</v>
      </c>
      <c r="AJ23" s="493">
        <v>1111</v>
      </c>
      <c r="AK23" s="493">
        <v>910</v>
      </c>
      <c r="AL23" s="493">
        <v>1011</v>
      </c>
      <c r="AM23" s="494">
        <v>984</v>
      </c>
      <c r="AN23" s="497">
        <v>968</v>
      </c>
      <c r="AO23" s="493">
        <v>937</v>
      </c>
      <c r="AP23" s="498">
        <v>527</v>
      </c>
      <c r="AQ23" s="496">
        <v>5074</v>
      </c>
      <c r="AR23" s="496">
        <v>5530</v>
      </c>
      <c r="AS23" s="493">
        <v>4991</v>
      </c>
      <c r="AT23" s="493">
        <v>4453</v>
      </c>
      <c r="AU23" s="493">
        <v>4435</v>
      </c>
      <c r="AV23" s="493">
        <v>4441</v>
      </c>
      <c r="AW23" s="493">
        <v>4305</v>
      </c>
      <c r="AX23" s="493">
        <v>4220</v>
      </c>
      <c r="AY23" s="493">
        <v>4113</v>
      </c>
      <c r="AZ23" s="494">
        <v>4499</v>
      </c>
      <c r="BA23" s="495">
        <v>4893</v>
      </c>
      <c r="BB23" s="496">
        <v>4361</v>
      </c>
      <c r="BC23" s="493">
        <v>4336</v>
      </c>
      <c r="BD23" s="493">
        <v>4519</v>
      </c>
      <c r="BE23" s="493">
        <v>4479</v>
      </c>
      <c r="BF23" s="493">
        <v>4701</v>
      </c>
      <c r="BG23" s="494">
        <v>4644</v>
      </c>
      <c r="BH23" s="497">
        <v>4485</v>
      </c>
      <c r="BI23" s="493">
        <v>4303</v>
      </c>
      <c r="BJ23" s="498">
        <v>2965</v>
      </c>
      <c r="BK23" s="496">
        <v>29821</v>
      </c>
      <c r="BL23" s="493">
        <v>29523</v>
      </c>
      <c r="BM23" s="493">
        <v>30386</v>
      </c>
      <c r="BN23" s="493">
        <v>27820</v>
      </c>
      <c r="BO23" s="493">
        <v>27728</v>
      </c>
      <c r="BP23" s="493">
        <v>27648</v>
      </c>
      <c r="BQ23" s="493">
        <v>26465</v>
      </c>
      <c r="BR23" s="493">
        <v>24902</v>
      </c>
      <c r="BS23" s="493">
        <v>24345</v>
      </c>
      <c r="BT23" s="494">
        <v>25284</v>
      </c>
      <c r="BU23" s="495">
        <v>24876</v>
      </c>
      <c r="BV23" s="496">
        <v>23034</v>
      </c>
      <c r="BW23" s="493">
        <v>21663</v>
      </c>
      <c r="BX23" s="493">
        <v>22051</v>
      </c>
      <c r="BY23" s="493">
        <v>20957</v>
      </c>
      <c r="BZ23" s="493">
        <v>22022</v>
      </c>
      <c r="CA23" s="494">
        <v>21390</v>
      </c>
      <c r="CB23" s="497">
        <v>20985</v>
      </c>
      <c r="CC23" s="493">
        <v>20378</v>
      </c>
      <c r="CD23" s="498">
        <v>13187</v>
      </c>
    </row>
    <row r="24" spans="1:82" ht="13.5" x14ac:dyDescent="0.25">
      <c r="A24" s="492" t="s">
        <v>181</v>
      </c>
      <c r="B24" s="473" t="s">
        <v>144</v>
      </c>
      <c r="C24" s="499">
        <v>3845</v>
      </c>
      <c r="D24" s="499">
        <v>3742</v>
      </c>
      <c r="E24" s="499">
        <v>3611</v>
      </c>
      <c r="F24" s="499">
        <v>3389</v>
      </c>
      <c r="G24" s="499">
        <v>3081</v>
      </c>
      <c r="H24" s="499">
        <v>3256</v>
      </c>
      <c r="I24" s="499">
        <v>3143</v>
      </c>
      <c r="J24" s="499">
        <v>3003</v>
      </c>
      <c r="K24" s="499">
        <v>2728</v>
      </c>
      <c r="L24" s="500">
        <v>2551</v>
      </c>
      <c r="M24" s="501">
        <v>2609</v>
      </c>
      <c r="N24" s="502">
        <v>2234</v>
      </c>
      <c r="O24" s="499">
        <v>2132</v>
      </c>
      <c r="P24" s="499">
        <v>1999</v>
      </c>
      <c r="Q24" s="499">
        <v>2070</v>
      </c>
      <c r="R24" s="499">
        <v>2153</v>
      </c>
      <c r="S24" s="500">
        <v>2044</v>
      </c>
      <c r="T24" s="503">
        <v>2066</v>
      </c>
      <c r="U24" s="499">
        <v>1998</v>
      </c>
      <c r="V24" s="504">
        <v>1415</v>
      </c>
      <c r="W24" s="502">
        <v>370</v>
      </c>
      <c r="X24" s="499">
        <v>367</v>
      </c>
      <c r="Y24" s="499">
        <v>276</v>
      </c>
      <c r="Z24" s="499">
        <v>275</v>
      </c>
      <c r="AA24" s="499">
        <v>269</v>
      </c>
      <c r="AB24" s="499">
        <v>129</v>
      </c>
      <c r="AC24" s="499">
        <v>254</v>
      </c>
      <c r="AD24" s="499">
        <v>224</v>
      </c>
      <c r="AE24" s="499">
        <v>262</v>
      </c>
      <c r="AF24" s="500">
        <v>218</v>
      </c>
      <c r="AG24" s="501">
        <v>174</v>
      </c>
      <c r="AH24" s="502">
        <v>198</v>
      </c>
      <c r="AI24" s="499">
        <v>141</v>
      </c>
      <c r="AJ24" s="499">
        <v>166</v>
      </c>
      <c r="AK24" s="499">
        <v>148</v>
      </c>
      <c r="AL24" s="499">
        <v>139</v>
      </c>
      <c r="AM24" s="500">
        <v>127</v>
      </c>
      <c r="AN24" s="503">
        <v>148</v>
      </c>
      <c r="AO24" s="499">
        <v>149</v>
      </c>
      <c r="AP24" s="504">
        <v>95</v>
      </c>
      <c r="AQ24" s="502">
        <v>1835</v>
      </c>
      <c r="AR24" s="502">
        <v>1845</v>
      </c>
      <c r="AS24" s="499">
        <v>1606</v>
      </c>
      <c r="AT24" s="499">
        <v>1578</v>
      </c>
      <c r="AU24" s="499">
        <v>1503</v>
      </c>
      <c r="AV24" s="499">
        <v>1704</v>
      </c>
      <c r="AW24" s="499">
        <v>1679</v>
      </c>
      <c r="AX24" s="499">
        <v>1467</v>
      </c>
      <c r="AY24" s="499">
        <v>1485</v>
      </c>
      <c r="AZ24" s="500">
        <v>1305</v>
      </c>
      <c r="BA24" s="501">
        <v>1296</v>
      </c>
      <c r="BB24" s="502">
        <v>980</v>
      </c>
      <c r="BC24" s="499">
        <v>1174</v>
      </c>
      <c r="BD24" s="499">
        <v>1131</v>
      </c>
      <c r="BE24" s="499">
        <v>1100</v>
      </c>
      <c r="BF24" s="499">
        <v>1045</v>
      </c>
      <c r="BG24" s="500">
        <v>1087</v>
      </c>
      <c r="BH24" s="503">
        <v>1186</v>
      </c>
      <c r="BI24" s="499">
        <v>1075</v>
      </c>
      <c r="BJ24" s="504">
        <v>758</v>
      </c>
      <c r="BK24" s="502">
        <v>6050</v>
      </c>
      <c r="BL24" s="499">
        <v>5954</v>
      </c>
      <c r="BM24" s="499">
        <v>5493</v>
      </c>
      <c r="BN24" s="499">
        <v>5242</v>
      </c>
      <c r="BO24" s="499">
        <v>4853</v>
      </c>
      <c r="BP24" s="499">
        <v>5089</v>
      </c>
      <c r="BQ24" s="499">
        <v>5076</v>
      </c>
      <c r="BR24" s="499">
        <v>4694</v>
      </c>
      <c r="BS24" s="499">
        <v>4475</v>
      </c>
      <c r="BT24" s="500">
        <v>4074</v>
      </c>
      <c r="BU24" s="501">
        <v>4079</v>
      </c>
      <c r="BV24" s="502">
        <v>3412</v>
      </c>
      <c r="BW24" s="499">
        <v>3447</v>
      </c>
      <c r="BX24" s="499">
        <v>3296</v>
      </c>
      <c r="BY24" s="499">
        <v>3318</v>
      </c>
      <c r="BZ24" s="499">
        <v>3337</v>
      </c>
      <c r="CA24" s="500">
        <v>3258</v>
      </c>
      <c r="CB24" s="503">
        <v>3400</v>
      </c>
      <c r="CC24" s="499">
        <v>3222</v>
      </c>
      <c r="CD24" s="504">
        <v>2268</v>
      </c>
    </row>
    <row r="25" spans="1:82" ht="13.5" x14ac:dyDescent="0.25">
      <c r="A25" s="492" t="s">
        <v>182</v>
      </c>
      <c r="B25" s="473" t="s">
        <v>144</v>
      </c>
      <c r="C25" s="493">
        <v>8204</v>
      </c>
      <c r="D25" s="493">
        <v>8288</v>
      </c>
      <c r="E25" s="493">
        <v>8101</v>
      </c>
      <c r="F25" s="493">
        <v>7434</v>
      </c>
      <c r="G25" s="493">
        <v>6942</v>
      </c>
      <c r="H25" s="493">
        <v>7317</v>
      </c>
      <c r="I25" s="493">
        <v>6980</v>
      </c>
      <c r="J25" s="493">
        <v>6802</v>
      </c>
      <c r="K25" s="493">
        <v>6442</v>
      </c>
      <c r="L25" s="494">
        <v>6721</v>
      </c>
      <c r="M25" s="495">
        <v>6602</v>
      </c>
      <c r="N25" s="496">
        <v>5441</v>
      </c>
      <c r="O25" s="493">
        <v>5503</v>
      </c>
      <c r="P25" s="493">
        <v>5416</v>
      </c>
      <c r="Q25" s="493">
        <v>5333</v>
      </c>
      <c r="R25" s="493">
        <v>4952</v>
      </c>
      <c r="S25" s="494">
        <v>5338</v>
      </c>
      <c r="T25" s="497">
        <v>4926</v>
      </c>
      <c r="U25" s="493">
        <v>5100</v>
      </c>
      <c r="V25" s="498">
        <v>3319</v>
      </c>
      <c r="W25" s="496">
        <v>923</v>
      </c>
      <c r="X25" s="493">
        <v>931</v>
      </c>
      <c r="Y25" s="493">
        <v>618</v>
      </c>
      <c r="Z25" s="493">
        <v>649</v>
      </c>
      <c r="AA25" s="493">
        <v>579</v>
      </c>
      <c r="AB25" s="493">
        <v>619</v>
      </c>
      <c r="AC25" s="493">
        <v>513</v>
      </c>
      <c r="AD25" s="493">
        <v>498</v>
      </c>
      <c r="AE25" s="493">
        <v>568</v>
      </c>
      <c r="AF25" s="494">
        <v>560</v>
      </c>
      <c r="AG25" s="495">
        <v>492</v>
      </c>
      <c r="AH25" s="496">
        <v>422</v>
      </c>
      <c r="AI25" s="493">
        <v>314</v>
      </c>
      <c r="AJ25" s="493">
        <v>340</v>
      </c>
      <c r="AK25" s="493">
        <v>331</v>
      </c>
      <c r="AL25" s="493">
        <v>380</v>
      </c>
      <c r="AM25" s="494">
        <v>357</v>
      </c>
      <c r="AN25" s="497">
        <v>343</v>
      </c>
      <c r="AO25" s="493">
        <v>338</v>
      </c>
      <c r="AP25" s="498">
        <v>210</v>
      </c>
      <c r="AQ25" s="496">
        <v>2932</v>
      </c>
      <c r="AR25" s="496">
        <v>3387</v>
      </c>
      <c r="AS25" s="493">
        <v>3202</v>
      </c>
      <c r="AT25" s="493">
        <v>2984</v>
      </c>
      <c r="AU25" s="493">
        <v>2949</v>
      </c>
      <c r="AV25" s="493">
        <v>3257</v>
      </c>
      <c r="AW25" s="493">
        <v>2737</v>
      </c>
      <c r="AX25" s="493">
        <v>2696</v>
      </c>
      <c r="AY25" s="493">
        <v>2614</v>
      </c>
      <c r="AZ25" s="494">
        <v>2593</v>
      </c>
      <c r="BA25" s="495">
        <v>2371</v>
      </c>
      <c r="BB25" s="496">
        <v>2139</v>
      </c>
      <c r="BC25" s="493">
        <v>2144</v>
      </c>
      <c r="BD25" s="493">
        <v>2110</v>
      </c>
      <c r="BE25" s="493">
        <v>1942</v>
      </c>
      <c r="BF25" s="493">
        <v>2074</v>
      </c>
      <c r="BG25" s="494">
        <v>2061</v>
      </c>
      <c r="BH25" s="497">
        <v>2029</v>
      </c>
      <c r="BI25" s="493">
        <v>2122</v>
      </c>
      <c r="BJ25" s="498">
        <v>1389</v>
      </c>
      <c r="BK25" s="496">
        <v>12059</v>
      </c>
      <c r="BL25" s="493">
        <v>12606</v>
      </c>
      <c r="BM25" s="493">
        <v>11921</v>
      </c>
      <c r="BN25" s="493">
        <v>11067</v>
      </c>
      <c r="BO25" s="493">
        <v>10470</v>
      </c>
      <c r="BP25" s="493">
        <v>11193</v>
      </c>
      <c r="BQ25" s="493">
        <v>10230</v>
      </c>
      <c r="BR25" s="493">
        <v>9996</v>
      </c>
      <c r="BS25" s="493">
        <v>9624</v>
      </c>
      <c r="BT25" s="494">
        <v>9874</v>
      </c>
      <c r="BU25" s="495">
        <v>9465</v>
      </c>
      <c r="BV25" s="496">
        <v>8002</v>
      </c>
      <c r="BW25" s="493">
        <v>7961</v>
      </c>
      <c r="BX25" s="493">
        <v>7866</v>
      </c>
      <c r="BY25" s="493">
        <v>7606</v>
      </c>
      <c r="BZ25" s="493">
        <v>7406</v>
      </c>
      <c r="CA25" s="494">
        <v>7756</v>
      </c>
      <c r="CB25" s="497">
        <v>7298</v>
      </c>
      <c r="CC25" s="493">
        <v>7560</v>
      </c>
      <c r="CD25" s="498">
        <v>4918</v>
      </c>
    </row>
    <row r="26" spans="1:82" ht="13.5" x14ac:dyDescent="0.25">
      <c r="A26" s="492" t="s">
        <v>183</v>
      </c>
      <c r="B26" s="473" t="s">
        <v>144</v>
      </c>
      <c r="C26" s="499">
        <v>34840</v>
      </c>
      <c r="D26" s="499">
        <v>33705</v>
      </c>
      <c r="E26" s="499">
        <v>34045</v>
      </c>
      <c r="F26" s="499">
        <v>36056</v>
      </c>
      <c r="G26" s="499">
        <v>35956</v>
      </c>
      <c r="H26" s="499">
        <v>33935</v>
      </c>
      <c r="I26" s="499">
        <v>31866</v>
      </c>
      <c r="J26" s="499">
        <v>29504</v>
      </c>
      <c r="K26" s="499">
        <v>29617</v>
      </c>
      <c r="L26" s="500">
        <v>29263</v>
      </c>
      <c r="M26" s="501">
        <v>28543</v>
      </c>
      <c r="N26" s="502">
        <v>24604</v>
      </c>
      <c r="O26" s="499">
        <v>22933</v>
      </c>
      <c r="P26" s="499">
        <v>21392</v>
      </c>
      <c r="Q26" s="499">
        <v>20704</v>
      </c>
      <c r="R26" s="499">
        <v>20497</v>
      </c>
      <c r="S26" s="500">
        <v>20529</v>
      </c>
      <c r="T26" s="503">
        <v>18718</v>
      </c>
      <c r="U26" s="499">
        <v>19003</v>
      </c>
      <c r="V26" s="504">
        <v>12906</v>
      </c>
      <c r="W26" s="502">
        <v>3111</v>
      </c>
      <c r="X26" s="499">
        <v>3014</v>
      </c>
      <c r="Y26" s="499">
        <v>2811</v>
      </c>
      <c r="Z26" s="499">
        <v>2530</v>
      </c>
      <c r="AA26" s="499">
        <v>2720</v>
      </c>
      <c r="AB26" s="499">
        <v>2986</v>
      </c>
      <c r="AC26" s="499">
        <v>2912</v>
      </c>
      <c r="AD26" s="499">
        <v>2930</v>
      </c>
      <c r="AE26" s="499">
        <v>3191</v>
      </c>
      <c r="AF26" s="500">
        <v>3246</v>
      </c>
      <c r="AG26" s="501">
        <v>2601</v>
      </c>
      <c r="AH26" s="502">
        <v>2112</v>
      </c>
      <c r="AI26" s="499">
        <v>2103</v>
      </c>
      <c r="AJ26" s="499">
        <v>2011</v>
      </c>
      <c r="AK26" s="499">
        <v>2216</v>
      </c>
      <c r="AL26" s="499">
        <v>2199</v>
      </c>
      <c r="AM26" s="500">
        <v>2023</v>
      </c>
      <c r="AN26" s="503">
        <v>2004</v>
      </c>
      <c r="AO26" s="499">
        <v>1895</v>
      </c>
      <c r="AP26" s="504">
        <v>1263</v>
      </c>
      <c r="AQ26" s="502">
        <v>6382</v>
      </c>
      <c r="AR26" s="502">
        <v>7380</v>
      </c>
      <c r="AS26" s="499">
        <v>6697</v>
      </c>
      <c r="AT26" s="499">
        <v>6950</v>
      </c>
      <c r="AU26" s="499">
        <v>6634</v>
      </c>
      <c r="AV26" s="499">
        <v>6629</v>
      </c>
      <c r="AW26" s="499">
        <v>6653</v>
      </c>
      <c r="AX26" s="499">
        <v>6393</v>
      </c>
      <c r="AY26" s="499">
        <v>6816</v>
      </c>
      <c r="AZ26" s="500">
        <v>6423</v>
      </c>
      <c r="BA26" s="501">
        <v>6365</v>
      </c>
      <c r="BB26" s="502">
        <v>6315</v>
      </c>
      <c r="BC26" s="499">
        <v>5746</v>
      </c>
      <c r="BD26" s="499">
        <v>5192</v>
      </c>
      <c r="BE26" s="499">
        <v>5197</v>
      </c>
      <c r="BF26" s="499">
        <v>5068</v>
      </c>
      <c r="BG26" s="500">
        <v>4514</v>
      </c>
      <c r="BH26" s="503">
        <v>4804</v>
      </c>
      <c r="BI26" s="499">
        <v>5144</v>
      </c>
      <c r="BJ26" s="504">
        <v>3664</v>
      </c>
      <c r="BK26" s="502">
        <v>44333</v>
      </c>
      <c r="BL26" s="499">
        <v>44099</v>
      </c>
      <c r="BM26" s="499">
        <v>43553</v>
      </c>
      <c r="BN26" s="499">
        <v>45536</v>
      </c>
      <c r="BO26" s="499">
        <v>45310</v>
      </c>
      <c r="BP26" s="499">
        <v>43550</v>
      </c>
      <c r="BQ26" s="499">
        <v>41431</v>
      </c>
      <c r="BR26" s="499">
        <v>38827</v>
      </c>
      <c r="BS26" s="499">
        <v>39624</v>
      </c>
      <c r="BT26" s="500">
        <v>38932</v>
      </c>
      <c r="BU26" s="501">
        <v>37509</v>
      </c>
      <c r="BV26" s="502">
        <v>33031</v>
      </c>
      <c r="BW26" s="499">
        <v>30782</v>
      </c>
      <c r="BX26" s="499">
        <v>28595</v>
      </c>
      <c r="BY26" s="499">
        <v>28117</v>
      </c>
      <c r="BZ26" s="499">
        <v>27764</v>
      </c>
      <c r="CA26" s="500">
        <v>27066</v>
      </c>
      <c r="CB26" s="503">
        <v>25526</v>
      </c>
      <c r="CC26" s="499">
        <v>26042</v>
      </c>
      <c r="CD26" s="504">
        <v>17833</v>
      </c>
    </row>
    <row r="27" spans="1:82" s="513" customFormat="1" ht="13.5" x14ac:dyDescent="0.25">
      <c r="A27" s="505" t="s">
        <v>184</v>
      </c>
      <c r="B27" s="506" t="s">
        <v>144</v>
      </c>
      <c r="C27" s="507">
        <v>5358</v>
      </c>
      <c r="D27" s="507">
        <v>5286</v>
      </c>
      <c r="E27" s="507">
        <v>5361</v>
      </c>
      <c r="F27" s="507">
        <v>4712</v>
      </c>
      <c r="G27" s="507">
        <v>4567</v>
      </c>
      <c r="H27" s="507">
        <v>4426</v>
      </c>
      <c r="I27" s="507">
        <v>4136</v>
      </c>
      <c r="J27" s="507">
        <v>3894</v>
      </c>
      <c r="K27" s="507">
        <v>3656</v>
      </c>
      <c r="L27" s="508">
        <v>4063</v>
      </c>
      <c r="M27" s="509">
        <v>4177</v>
      </c>
      <c r="N27" s="510">
        <v>3711</v>
      </c>
      <c r="O27" s="507">
        <v>3579</v>
      </c>
      <c r="P27" s="507">
        <v>3372</v>
      </c>
      <c r="Q27" s="507">
        <v>3117</v>
      </c>
      <c r="R27" s="507">
        <v>2850</v>
      </c>
      <c r="S27" s="508">
        <v>2754</v>
      </c>
      <c r="T27" s="511">
        <v>2879</v>
      </c>
      <c r="U27" s="507">
        <v>2898</v>
      </c>
      <c r="V27" s="512">
        <v>1953</v>
      </c>
      <c r="W27" s="510">
        <v>923</v>
      </c>
      <c r="X27" s="507">
        <v>931</v>
      </c>
      <c r="Y27" s="507">
        <v>823</v>
      </c>
      <c r="Z27" s="507">
        <v>768</v>
      </c>
      <c r="AA27" s="507">
        <v>727</v>
      </c>
      <c r="AB27" s="507">
        <v>526</v>
      </c>
      <c r="AC27" s="507">
        <v>599</v>
      </c>
      <c r="AD27" s="507">
        <v>511</v>
      </c>
      <c r="AE27" s="507">
        <v>579</v>
      </c>
      <c r="AF27" s="508">
        <v>542</v>
      </c>
      <c r="AG27" s="509">
        <v>508</v>
      </c>
      <c r="AH27" s="510">
        <v>405</v>
      </c>
      <c r="AI27" s="507">
        <v>422</v>
      </c>
      <c r="AJ27" s="507">
        <v>460</v>
      </c>
      <c r="AK27" s="507">
        <v>393</v>
      </c>
      <c r="AL27" s="507">
        <v>417</v>
      </c>
      <c r="AM27" s="508">
        <v>419</v>
      </c>
      <c r="AN27" s="511">
        <v>370</v>
      </c>
      <c r="AO27" s="507">
        <v>381</v>
      </c>
      <c r="AP27" s="512">
        <v>221</v>
      </c>
      <c r="AQ27" s="510">
        <v>2061</v>
      </c>
      <c r="AR27" s="510">
        <v>2279</v>
      </c>
      <c r="AS27" s="507">
        <v>1882</v>
      </c>
      <c r="AT27" s="507">
        <v>2064</v>
      </c>
      <c r="AU27" s="507">
        <v>1931</v>
      </c>
      <c r="AV27" s="507">
        <v>2100</v>
      </c>
      <c r="AW27" s="507">
        <v>1647</v>
      </c>
      <c r="AX27" s="507">
        <v>1638</v>
      </c>
      <c r="AY27" s="507">
        <v>1754</v>
      </c>
      <c r="AZ27" s="508">
        <v>1772</v>
      </c>
      <c r="BA27" s="509">
        <v>1536</v>
      </c>
      <c r="BB27" s="510">
        <v>1408</v>
      </c>
      <c r="BC27" s="507">
        <v>1463</v>
      </c>
      <c r="BD27" s="507">
        <v>1363</v>
      </c>
      <c r="BE27" s="507">
        <v>1317</v>
      </c>
      <c r="BF27" s="507">
        <v>1317</v>
      </c>
      <c r="BG27" s="508">
        <v>1222</v>
      </c>
      <c r="BH27" s="511">
        <v>1434</v>
      </c>
      <c r="BI27" s="507">
        <v>1369</v>
      </c>
      <c r="BJ27" s="512">
        <v>916</v>
      </c>
      <c r="BK27" s="510">
        <v>8342</v>
      </c>
      <c r="BL27" s="507">
        <v>8496</v>
      </c>
      <c r="BM27" s="507">
        <v>8066</v>
      </c>
      <c r="BN27" s="507">
        <v>7544</v>
      </c>
      <c r="BO27" s="507">
        <v>7225</v>
      </c>
      <c r="BP27" s="507">
        <v>7052</v>
      </c>
      <c r="BQ27" s="507">
        <v>6382</v>
      </c>
      <c r="BR27" s="507">
        <v>6043</v>
      </c>
      <c r="BS27" s="507">
        <v>5989</v>
      </c>
      <c r="BT27" s="508">
        <v>6377</v>
      </c>
      <c r="BU27" s="509">
        <v>6221</v>
      </c>
      <c r="BV27" s="510">
        <v>5524</v>
      </c>
      <c r="BW27" s="507">
        <v>5464</v>
      </c>
      <c r="BX27" s="507">
        <v>5195</v>
      </c>
      <c r="BY27" s="507">
        <v>4827</v>
      </c>
      <c r="BZ27" s="507">
        <v>4584</v>
      </c>
      <c r="CA27" s="508">
        <v>4395</v>
      </c>
      <c r="CB27" s="511">
        <v>4683</v>
      </c>
      <c r="CC27" s="507">
        <v>4648</v>
      </c>
      <c r="CD27" s="512">
        <v>3090</v>
      </c>
    </row>
    <row r="28" spans="1:82" s="521" customFormat="1" ht="13.5" x14ac:dyDescent="0.25">
      <c r="A28" s="514" t="s">
        <v>185</v>
      </c>
      <c r="B28" s="506" t="s">
        <v>144</v>
      </c>
      <c r="C28" s="515">
        <v>940</v>
      </c>
      <c r="D28" s="515">
        <v>849</v>
      </c>
      <c r="E28" s="515">
        <v>750</v>
      </c>
      <c r="F28" s="515">
        <v>793</v>
      </c>
      <c r="G28" s="515">
        <v>733</v>
      </c>
      <c r="H28" s="515">
        <v>810</v>
      </c>
      <c r="I28" s="515">
        <v>779</v>
      </c>
      <c r="J28" s="515">
        <v>749</v>
      </c>
      <c r="K28" s="515">
        <v>651</v>
      </c>
      <c r="L28" s="516">
        <v>675</v>
      </c>
      <c r="M28" s="517">
        <v>749</v>
      </c>
      <c r="N28" s="518">
        <v>590</v>
      </c>
      <c r="O28" s="515">
        <v>655</v>
      </c>
      <c r="P28" s="515">
        <v>528</v>
      </c>
      <c r="Q28" s="515">
        <v>489</v>
      </c>
      <c r="R28" s="515">
        <v>652</v>
      </c>
      <c r="S28" s="516">
        <v>504</v>
      </c>
      <c r="T28" s="519">
        <v>493</v>
      </c>
      <c r="U28" s="515">
        <v>497</v>
      </c>
      <c r="V28" s="520">
        <v>276</v>
      </c>
      <c r="W28" s="518">
        <v>136</v>
      </c>
      <c r="X28" s="515">
        <v>162</v>
      </c>
      <c r="Y28" s="515">
        <v>165</v>
      </c>
      <c r="Z28" s="515">
        <v>141</v>
      </c>
      <c r="AA28" s="515">
        <v>128</v>
      </c>
      <c r="AB28" s="515">
        <v>74</v>
      </c>
      <c r="AC28" s="515">
        <v>137</v>
      </c>
      <c r="AD28" s="515">
        <v>106</v>
      </c>
      <c r="AE28" s="515">
        <v>124</v>
      </c>
      <c r="AF28" s="516">
        <v>102</v>
      </c>
      <c r="AG28" s="517">
        <v>98</v>
      </c>
      <c r="AH28" s="518">
        <v>86</v>
      </c>
      <c r="AI28" s="515">
        <v>99</v>
      </c>
      <c r="AJ28" s="515">
        <v>115</v>
      </c>
      <c r="AK28" s="515">
        <v>60</v>
      </c>
      <c r="AL28" s="515">
        <v>101</v>
      </c>
      <c r="AM28" s="516">
        <v>92</v>
      </c>
      <c r="AN28" s="519">
        <v>92</v>
      </c>
      <c r="AO28" s="515">
        <v>76</v>
      </c>
      <c r="AP28" s="520">
        <v>58</v>
      </c>
      <c r="AQ28" s="518">
        <v>502</v>
      </c>
      <c r="AR28" s="518">
        <v>593</v>
      </c>
      <c r="AS28" s="515">
        <v>547</v>
      </c>
      <c r="AT28" s="515">
        <v>634</v>
      </c>
      <c r="AU28" s="515">
        <v>558</v>
      </c>
      <c r="AV28" s="515">
        <v>680</v>
      </c>
      <c r="AW28" s="515">
        <v>515</v>
      </c>
      <c r="AX28" s="515">
        <v>473</v>
      </c>
      <c r="AY28" s="515">
        <v>547</v>
      </c>
      <c r="AZ28" s="516">
        <v>556</v>
      </c>
      <c r="BA28" s="517">
        <v>458</v>
      </c>
      <c r="BB28" s="518">
        <v>426</v>
      </c>
      <c r="BC28" s="515">
        <v>470</v>
      </c>
      <c r="BD28" s="515">
        <v>450</v>
      </c>
      <c r="BE28" s="515">
        <v>325</v>
      </c>
      <c r="BF28" s="515">
        <v>358</v>
      </c>
      <c r="BG28" s="516">
        <v>371</v>
      </c>
      <c r="BH28" s="519">
        <v>369</v>
      </c>
      <c r="BI28" s="515">
        <v>387</v>
      </c>
      <c r="BJ28" s="520">
        <v>253</v>
      </c>
      <c r="BK28" s="518">
        <v>1578</v>
      </c>
      <c r="BL28" s="515">
        <v>1604</v>
      </c>
      <c r="BM28" s="515">
        <v>1462</v>
      </c>
      <c r="BN28" s="515">
        <v>1568</v>
      </c>
      <c r="BO28" s="515">
        <v>1419</v>
      </c>
      <c r="BP28" s="515">
        <v>1564</v>
      </c>
      <c r="BQ28" s="515">
        <v>1431</v>
      </c>
      <c r="BR28" s="515">
        <v>1328</v>
      </c>
      <c r="BS28" s="515">
        <v>1322</v>
      </c>
      <c r="BT28" s="516">
        <v>1333</v>
      </c>
      <c r="BU28" s="517">
        <v>1305</v>
      </c>
      <c r="BV28" s="518">
        <v>1102</v>
      </c>
      <c r="BW28" s="515">
        <v>1224</v>
      </c>
      <c r="BX28" s="515">
        <v>1093</v>
      </c>
      <c r="BY28" s="515">
        <v>874</v>
      </c>
      <c r="BZ28" s="515">
        <v>1111</v>
      </c>
      <c r="CA28" s="516">
        <v>967</v>
      </c>
      <c r="CB28" s="519">
        <v>954</v>
      </c>
      <c r="CC28" s="515">
        <v>960</v>
      </c>
      <c r="CD28" s="520">
        <v>587</v>
      </c>
    </row>
    <row r="29" spans="1:82" s="521" customFormat="1" ht="13.5" x14ac:dyDescent="0.25">
      <c r="A29" s="514" t="s">
        <v>186</v>
      </c>
      <c r="B29" s="506" t="s">
        <v>144</v>
      </c>
      <c r="C29" s="522">
        <v>1159</v>
      </c>
      <c r="D29" s="522">
        <v>1173</v>
      </c>
      <c r="E29" s="522">
        <v>1214</v>
      </c>
      <c r="F29" s="522">
        <v>1296</v>
      </c>
      <c r="G29" s="522">
        <v>1281</v>
      </c>
      <c r="H29" s="522">
        <v>1144</v>
      </c>
      <c r="I29" s="522">
        <v>963</v>
      </c>
      <c r="J29" s="522">
        <v>912</v>
      </c>
      <c r="K29" s="522">
        <v>998</v>
      </c>
      <c r="L29" s="523">
        <v>1159</v>
      </c>
      <c r="M29" s="524">
        <v>1020</v>
      </c>
      <c r="N29" s="525">
        <v>869</v>
      </c>
      <c r="O29" s="522">
        <v>840</v>
      </c>
      <c r="P29" s="522">
        <v>789</v>
      </c>
      <c r="Q29" s="522">
        <v>738</v>
      </c>
      <c r="R29" s="522">
        <v>633</v>
      </c>
      <c r="S29" s="523">
        <v>819</v>
      </c>
      <c r="T29" s="526">
        <v>765</v>
      </c>
      <c r="U29" s="522">
        <v>764</v>
      </c>
      <c r="V29" s="527">
        <v>487</v>
      </c>
      <c r="W29" s="525">
        <v>306</v>
      </c>
      <c r="X29" s="522">
        <v>271</v>
      </c>
      <c r="Y29" s="522">
        <v>238</v>
      </c>
      <c r="Z29" s="522">
        <v>211</v>
      </c>
      <c r="AA29" s="522">
        <v>190</v>
      </c>
      <c r="AB29" s="522">
        <v>144</v>
      </c>
      <c r="AC29" s="522">
        <v>145</v>
      </c>
      <c r="AD29" s="522">
        <v>122</v>
      </c>
      <c r="AE29" s="522">
        <v>157</v>
      </c>
      <c r="AF29" s="523">
        <v>173</v>
      </c>
      <c r="AG29" s="524">
        <v>139</v>
      </c>
      <c r="AH29" s="525">
        <v>98</v>
      </c>
      <c r="AI29" s="522">
        <v>96</v>
      </c>
      <c r="AJ29" s="522">
        <v>106</v>
      </c>
      <c r="AK29" s="522">
        <v>97</v>
      </c>
      <c r="AL29" s="522">
        <v>138</v>
      </c>
      <c r="AM29" s="523">
        <v>140</v>
      </c>
      <c r="AN29" s="526">
        <v>85</v>
      </c>
      <c r="AO29" s="522">
        <v>92</v>
      </c>
      <c r="AP29" s="527">
        <v>57</v>
      </c>
      <c r="AQ29" s="525">
        <v>551</v>
      </c>
      <c r="AR29" s="525">
        <v>624</v>
      </c>
      <c r="AS29" s="522">
        <v>532</v>
      </c>
      <c r="AT29" s="522">
        <v>559</v>
      </c>
      <c r="AU29" s="522">
        <v>591</v>
      </c>
      <c r="AV29" s="522">
        <v>517</v>
      </c>
      <c r="AW29" s="522">
        <v>332</v>
      </c>
      <c r="AX29" s="522">
        <v>398</v>
      </c>
      <c r="AY29" s="522">
        <v>443</v>
      </c>
      <c r="AZ29" s="523">
        <v>448</v>
      </c>
      <c r="BA29" s="524">
        <v>374</v>
      </c>
      <c r="BB29" s="525">
        <v>338</v>
      </c>
      <c r="BC29" s="522">
        <v>346</v>
      </c>
      <c r="BD29" s="522">
        <v>338</v>
      </c>
      <c r="BE29" s="522">
        <v>377</v>
      </c>
      <c r="BF29" s="522">
        <v>355</v>
      </c>
      <c r="BG29" s="523">
        <v>316</v>
      </c>
      <c r="BH29" s="526">
        <v>388</v>
      </c>
      <c r="BI29" s="522">
        <v>411</v>
      </c>
      <c r="BJ29" s="527">
        <v>255</v>
      </c>
      <c r="BK29" s="525">
        <v>2016</v>
      </c>
      <c r="BL29" s="522">
        <v>2068</v>
      </c>
      <c r="BM29" s="522">
        <v>1984</v>
      </c>
      <c r="BN29" s="522">
        <v>2066</v>
      </c>
      <c r="BO29" s="522">
        <v>2062</v>
      </c>
      <c r="BP29" s="522">
        <v>1805</v>
      </c>
      <c r="BQ29" s="522">
        <v>1440</v>
      </c>
      <c r="BR29" s="522">
        <v>1432</v>
      </c>
      <c r="BS29" s="522">
        <v>1598</v>
      </c>
      <c r="BT29" s="523">
        <v>1780</v>
      </c>
      <c r="BU29" s="524">
        <v>1533</v>
      </c>
      <c r="BV29" s="525">
        <v>1305</v>
      </c>
      <c r="BW29" s="522">
        <v>1282</v>
      </c>
      <c r="BX29" s="522">
        <v>1233</v>
      </c>
      <c r="BY29" s="522">
        <v>1212</v>
      </c>
      <c r="BZ29" s="522">
        <v>1126</v>
      </c>
      <c r="CA29" s="523">
        <v>1275</v>
      </c>
      <c r="CB29" s="526">
        <v>1238</v>
      </c>
      <c r="CC29" s="522">
        <v>1267</v>
      </c>
      <c r="CD29" s="527">
        <v>799</v>
      </c>
    </row>
    <row r="30" spans="1:82" s="521" customFormat="1" ht="13.5" x14ac:dyDescent="0.25">
      <c r="A30" s="514" t="s">
        <v>187</v>
      </c>
      <c r="B30" s="506" t="s">
        <v>144</v>
      </c>
      <c r="C30" s="515">
        <v>1959</v>
      </c>
      <c r="D30" s="515">
        <v>2043</v>
      </c>
      <c r="E30" s="515">
        <v>2031</v>
      </c>
      <c r="F30" s="515">
        <v>1504</v>
      </c>
      <c r="G30" s="515">
        <v>1494</v>
      </c>
      <c r="H30" s="515">
        <v>1377</v>
      </c>
      <c r="I30" s="515">
        <v>1299</v>
      </c>
      <c r="J30" s="515">
        <v>1173</v>
      </c>
      <c r="K30" s="515">
        <v>1025</v>
      </c>
      <c r="L30" s="516">
        <v>1145</v>
      </c>
      <c r="M30" s="517">
        <v>1306</v>
      </c>
      <c r="N30" s="518">
        <v>1315</v>
      </c>
      <c r="O30" s="515">
        <v>1209</v>
      </c>
      <c r="P30" s="515">
        <v>1137</v>
      </c>
      <c r="Q30" s="515">
        <v>1077</v>
      </c>
      <c r="R30" s="515">
        <v>929</v>
      </c>
      <c r="S30" s="516">
        <v>794</v>
      </c>
      <c r="T30" s="519">
        <v>951</v>
      </c>
      <c r="U30" s="515">
        <v>913</v>
      </c>
      <c r="V30" s="520">
        <v>699</v>
      </c>
      <c r="W30" s="518">
        <v>110</v>
      </c>
      <c r="X30" s="515">
        <v>137</v>
      </c>
      <c r="Y30" s="515">
        <v>98</v>
      </c>
      <c r="Z30" s="515">
        <v>115</v>
      </c>
      <c r="AA30" s="515">
        <v>105</v>
      </c>
      <c r="AB30" s="515">
        <v>77</v>
      </c>
      <c r="AC30" s="515">
        <v>85</v>
      </c>
      <c r="AD30" s="515">
        <v>102</v>
      </c>
      <c r="AE30" s="515">
        <v>104</v>
      </c>
      <c r="AF30" s="516">
        <v>67</v>
      </c>
      <c r="AG30" s="517">
        <v>75</v>
      </c>
      <c r="AH30" s="518">
        <v>63</v>
      </c>
      <c r="AI30" s="515">
        <v>69</v>
      </c>
      <c r="AJ30" s="515">
        <v>54</v>
      </c>
      <c r="AK30" s="515">
        <v>68</v>
      </c>
      <c r="AL30" s="515">
        <v>46</v>
      </c>
      <c r="AM30" s="516">
        <v>69</v>
      </c>
      <c r="AN30" s="519">
        <v>55</v>
      </c>
      <c r="AO30" s="515">
        <v>31</v>
      </c>
      <c r="AP30" s="520">
        <v>18</v>
      </c>
      <c r="AQ30" s="518">
        <v>459</v>
      </c>
      <c r="AR30" s="518">
        <v>515</v>
      </c>
      <c r="AS30" s="515">
        <v>308</v>
      </c>
      <c r="AT30" s="515">
        <v>345</v>
      </c>
      <c r="AU30" s="515">
        <v>307</v>
      </c>
      <c r="AV30" s="515">
        <v>377</v>
      </c>
      <c r="AW30" s="515">
        <v>287</v>
      </c>
      <c r="AX30" s="515">
        <v>259</v>
      </c>
      <c r="AY30" s="515">
        <v>245</v>
      </c>
      <c r="AZ30" s="516">
        <v>288</v>
      </c>
      <c r="BA30" s="517">
        <v>256</v>
      </c>
      <c r="BB30" s="518">
        <v>236</v>
      </c>
      <c r="BC30" s="515">
        <v>246</v>
      </c>
      <c r="BD30" s="515">
        <v>245</v>
      </c>
      <c r="BE30" s="515">
        <v>220</v>
      </c>
      <c r="BF30" s="515">
        <v>215</v>
      </c>
      <c r="BG30" s="516">
        <v>191</v>
      </c>
      <c r="BH30" s="519">
        <v>255</v>
      </c>
      <c r="BI30" s="515">
        <v>206</v>
      </c>
      <c r="BJ30" s="520">
        <v>139</v>
      </c>
      <c r="BK30" s="518">
        <v>2528</v>
      </c>
      <c r="BL30" s="515">
        <v>2695</v>
      </c>
      <c r="BM30" s="515">
        <v>2437</v>
      </c>
      <c r="BN30" s="515">
        <v>1964</v>
      </c>
      <c r="BO30" s="515">
        <v>1906</v>
      </c>
      <c r="BP30" s="515">
        <v>1831</v>
      </c>
      <c r="BQ30" s="515">
        <v>1671</v>
      </c>
      <c r="BR30" s="515">
        <v>1534</v>
      </c>
      <c r="BS30" s="515">
        <v>1374</v>
      </c>
      <c r="BT30" s="516">
        <v>1500</v>
      </c>
      <c r="BU30" s="517">
        <v>1637</v>
      </c>
      <c r="BV30" s="518">
        <v>1614</v>
      </c>
      <c r="BW30" s="515">
        <v>1524</v>
      </c>
      <c r="BX30" s="515">
        <v>1436</v>
      </c>
      <c r="BY30" s="515">
        <v>1365</v>
      </c>
      <c r="BZ30" s="515">
        <v>1190</v>
      </c>
      <c r="CA30" s="516">
        <v>1054</v>
      </c>
      <c r="CB30" s="519">
        <v>1261</v>
      </c>
      <c r="CC30" s="515">
        <v>1150</v>
      </c>
      <c r="CD30" s="520">
        <v>856</v>
      </c>
    </row>
    <row r="31" spans="1:82" s="521" customFormat="1" ht="13.5" x14ac:dyDescent="0.25">
      <c r="A31" s="514" t="s">
        <v>189</v>
      </c>
      <c r="B31" s="506" t="s">
        <v>144</v>
      </c>
      <c r="C31" s="522">
        <v>1300</v>
      </c>
      <c r="D31" s="522">
        <v>1221</v>
      </c>
      <c r="E31" s="522">
        <v>1366</v>
      </c>
      <c r="F31" s="522">
        <v>1119</v>
      </c>
      <c r="G31" s="522">
        <v>1059</v>
      </c>
      <c r="H31" s="522">
        <v>1095</v>
      </c>
      <c r="I31" s="522">
        <v>1095</v>
      </c>
      <c r="J31" s="522">
        <v>1060</v>
      </c>
      <c r="K31" s="522">
        <v>982</v>
      </c>
      <c r="L31" s="523">
        <v>1084</v>
      </c>
      <c r="M31" s="524">
        <v>1102</v>
      </c>
      <c r="N31" s="525">
        <v>937</v>
      </c>
      <c r="O31" s="522">
        <v>875</v>
      </c>
      <c r="P31" s="522">
        <v>918</v>
      </c>
      <c r="Q31" s="522">
        <v>813</v>
      </c>
      <c r="R31" s="522">
        <v>636</v>
      </c>
      <c r="S31" s="523">
        <v>637</v>
      </c>
      <c r="T31" s="526">
        <v>670</v>
      </c>
      <c r="U31" s="522">
        <v>724</v>
      </c>
      <c r="V31" s="527">
        <v>491</v>
      </c>
      <c r="W31" s="525">
        <v>371</v>
      </c>
      <c r="X31" s="522">
        <v>361</v>
      </c>
      <c r="Y31" s="522">
        <v>322</v>
      </c>
      <c r="Z31" s="522">
        <v>301</v>
      </c>
      <c r="AA31" s="522">
        <v>304</v>
      </c>
      <c r="AB31" s="522">
        <v>231</v>
      </c>
      <c r="AC31" s="522">
        <v>232</v>
      </c>
      <c r="AD31" s="522">
        <v>181</v>
      </c>
      <c r="AE31" s="522">
        <v>194</v>
      </c>
      <c r="AF31" s="523">
        <v>200</v>
      </c>
      <c r="AG31" s="524">
        <v>196</v>
      </c>
      <c r="AH31" s="525">
        <v>158</v>
      </c>
      <c r="AI31" s="522">
        <v>158</v>
      </c>
      <c r="AJ31" s="522">
        <v>185</v>
      </c>
      <c r="AK31" s="522">
        <v>168</v>
      </c>
      <c r="AL31" s="522">
        <v>132</v>
      </c>
      <c r="AM31" s="523">
        <v>118</v>
      </c>
      <c r="AN31" s="526">
        <v>138</v>
      </c>
      <c r="AO31" s="522">
        <v>182</v>
      </c>
      <c r="AP31" s="527">
        <v>88</v>
      </c>
      <c r="AQ31" s="525">
        <v>549</v>
      </c>
      <c r="AR31" s="525">
        <v>547</v>
      </c>
      <c r="AS31" s="522">
        <v>495</v>
      </c>
      <c r="AT31" s="522">
        <v>526</v>
      </c>
      <c r="AU31" s="522">
        <v>475</v>
      </c>
      <c r="AV31" s="522">
        <v>526</v>
      </c>
      <c r="AW31" s="522">
        <v>513</v>
      </c>
      <c r="AX31" s="522">
        <v>508</v>
      </c>
      <c r="AY31" s="522">
        <v>519</v>
      </c>
      <c r="AZ31" s="523">
        <v>480</v>
      </c>
      <c r="BA31" s="524">
        <v>448</v>
      </c>
      <c r="BB31" s="525">
        <v>408</v>
      </c>
      <c r="BC31" s="522">
        <v>401</v>
      </c>
      <c r="BD31" s="522">
        <v>330</v>
      </c>
      <c r="BE31" s="522">
        <v>395</v>
      </c>
      <c r="BF31" s="522">
        <v>389</v>
      </c>
      <c r="BG31" s="523">
        <v>344</v>
      </c>
      <c r="BH31" s="526">
        <v>422</v>
      </c>
      <c r="BI31" s="522">
        <v>365</v>
      </c>
      <c r="BJ31" s="527">
        <v>269</v>
      </c>
      <c r="BK31" s="525">
        <v>2220</v>
      </c>
      <c r="BL31" s="522">
        <v>2129</v>
      </c>
      <c r="BM31" s="522">
        <v>2183</v>
      </c>
      <c r="BN31" s="522">
        <v>1946</v>
      </c>
      <c r="BO31" s="522">
        <v>1838</v>
      </c>
      <c r="BP31" s="522">
        <v>1852</v>
      </c>
      <c r="BQ31" s="522">
        <v>1840</v>
      </c>
      <c r="BR31" s="522">
        <v>1749</v>
      </c>
      <c r="BS31" s="522">
        <v>1695</v>
      </c>
      <c r="BT31" s="523">
        <v>1764</v>
      </c>
      <c r="BU31" s="524">
        <v>1746</v>
      </c>
      <c r="BV31" s="525">
        <v>1503</v>
      </c>
      <c r="BW31" s="522">
        <v>1434</v>
      </c>
      <c r="BX31" s="522">
        <v>1433</v>
      </c>
      <c r="BY31" s="522">
        <v>1376</v>
      </c>
      <c r="BZ31" s="522">
        <v>1157</v>
      </c>
      <c r="CA31" s="523">
        <v>1099</v>
      </c>
      <c r="CB31" s="526">
        <v>1230</v>
      </c>
      <c r="CC31" s="522">
        <v>1271</v>
      </c>
      <c r="CD31" s="527">
        <v>848</v>
      </c>
    </row>
    <row r="32" spans="1:82" ht="13.5" x14ac:dyDescent="0.25">
      <c r="A32" s="492" t="s">
        <v>190</v>
      </c>
      <c r="B32" s="473" t="s">
        <v>144</v>
      </c>
      <c r="C32" s="499">
        <v>816</v>
      </c>
      <c r="D32" s="499">
        <v>618</v>
      </c>
      <c r="E32" s="499">
        <v>492</v>
      </c>
      <c r="F32" s="499">
        <v>350</v>
      </c>
      <c r="G32" s="499">
        <v>434</v>
      </c>
      <c r="H32" s="499">
        <v>439</v>
      </c>
      <c r="I32" s="499">
        <v>415</v>
      </c>
      <c r="J32" s="499">
        <v>437</v>
      </c>
      <c r="K32" s="499">
        <v>435</v>
      </c>
      <c r="L32" s="500">
        <v>482</v>
      </c>
      <c r="M32" s="501">
        <v>495</v>
      </c>
      <c r="N32" s="502">
        <v>451</v>
      </c>
      <c r="O32" s="499">
        <v>417</v>
      </c>
      <c r="P32" s="499">
        <v>387</v>
      </c>
      <c r="Q32" s="499">
        <v>338</v>
      </c>
      <c r="R32" s="499">
        <v>343</v>
      </c>
      <c r="S32" s="500">
        <v>403</v>
      </c>
      <c r="T32" s="503">
        <v>369</v>
      </c>
      <c r="U32" s="499">
        <v>426</v>
      </c>
      <c r="V32" s="504">
        <v>247</v>
      </c>
      <c r="W32" s="502">
        <v>44</v>
      </c>
      <c r="X32" s="499">
        <v>51</v>
      </c>
      <c r="Y32" s="499">
        <v>51</v>
      </c>
      <c r="Z32" s="499">
        <v>58</v>
      </c>
      <c r="AA32" s="499">
        <v>35</v>
      </c>
      <c r="AB32" s="499">
        <v>40</v>
      </c>
      <c r="AC32" s="499">
        <v>39</v>
      </c>
      <c r="AD32" s="499">
        <v>42</v>
      </c>
      <c r="AE32" s="499">
        <v>21</v>
      </c>
      <c r="AF32" s="500">
        <v>30</v>
      </c>
      <c r="AG32" s="501">
        <v>14</v>
      </c>
      <c r="AH32" s="502">
        <v>32</v>
      </c>
      <c r="AI32" s="499">
        <v>15</v>
      </c>
      <c r="AJ32" s="499">
        <v>20</v>
      </c>
      <c r="AK32" s="499">
        <v>25</v>
      </c>
      <c r="AL32" s="499">
        <v>19</v>
      </c>
      <c r="AM32" s="500">
        <v>19</v>
      </c>
      <c r="AN32" s="503">
        <v>29</v>
      </c>
      <c r="AO32" s="499">
        <v>25</v>
      </c>
      <c r="AP32" s="504">
        <v>16</v>
      </c>
      <c r="AQ32" s="502">
        <v>725</v>
      </c>
      <c r="AR32" s="502">
        <v>733</v>
      </c>
      <c r="AS32" s="499">
        <v>592</v>
      </c>
      <c r="AT32" s="499">
        <v>521</v>
      </c>
      <c r="AU32" s="499">
        <v>427</v>
      </c>
      <c r="AV32" s="499">
        <v>475</v>
      </c>
      <c r="AW32" s="499">
        <v>410</v>
      </c>
      <c r="AX32" s="499">
        <v>446</v>
      </c>
      <c r="AY32" s="499">
        <v>382</v>
      </c>
      <c r="AZ32" s="500">
        <v>544</v>
      </c>
      <c r="BA32" s="501">
        <v>499</v>
      </c>
      <c r="BB32" s="502">
        <v>473</v>
      </c>
      <c r="BC32" s="499">
        <v>368</v>
      </c>
      <c r="BD32" s="499">
        <v>375</v>
      </c>
      <c r="BE32" s="499">
        <v>359</v>
      </c>
      <c r="BF32" s="499">
        <v>424</v>
      </c>
      <c r="BG32" s="500">
        <v>345</v>
      </c>
      <c r="BH32" s="503">
        <v>333</v>
      </c>
      <c r="BI32" s="499">
        <v>462</v>
      </c>
      <c r="BJ32" s="504">
        <v>282</v>
      </c>
      <c r="BK32" s="502">
        <v>1585</v>
      </c>
      <c r="BL32" s="499">
        <v>1402</v>
      </c>
      <c r="BM32" s="499">
        <v>1135</v>
      </c>
      <c r="BN32" s="499">
        <v>929</v>
      </c>
      <c r="BO32" s="499">
        <v>896</v>
      </c>
      <c r="BP32" s="499">
        <v>954</v>
      </c>
      <c r="BQ32" s="499">
        <v>864</v>
      </c>
      <c r="BR32" s="499">
        <v>925</v>
      </c>
      <c r="BS32" s="499">
        <v>838</v>
      </c>
      <c r="BT32" s="500">
        <v>1056</v>
      </c>
      <c r="BU32" s="501">
        <v>1008</v>
      </c>
      <c r="BV32" s="502">
        <v>956</v>
      </c>
      <c r="BW32" s="499">
        <v>800</v>
      </c>
      <c r="BX32" s="499">
        <v>782</v>
      </c>
      <c r="BY32" s="499">
        <v>722</v>
      </c>
      <c r="BZ32" s="499">
        <v>786</v>
      </c>
      <c r="CA32" s="500">
        <v>767</v>
      </c>
      <c r="CB32" s="503">
        <v>731</v>
      </c>
      <c r="CC32" s="499">
        <v>913</v>
      </c>
      <c r="CD32" s="504">
        <v>545</v>
      </c>
    </row>
    <row r="33" spans="1:82" ht="13.5" x14ac:dyDescent="0.25">
      <c r="A33" s="492" t="s">
        <v>191</v>
      </c>
      <c r="B33" s="473" t="s">
        <v>144</v>
      </c>
      <c r="C33" s="493">
        <v>10068</v>
      </c>
      <c r="D33" s="493">
        <v>11952</v>
      </c>
      <c r="E33" s="493">
        <v>11562</v>
      </c>
      <c r="F33" s="493">
        <v>10519</v>
      </c>
      <c r="G33" s="493">
        <v>12063</v>
      </c>
      <c r="H33" s="493">
        <v>11274</v>
      </c>
      <c r="I33" s="493">
        <v>11723</v>
      </c>
      <c r="J33" s="493">
        <v>12359</v>
      </c>
      <c r="K33" s="493">
        <v>12687</v>
      </c>
      <c r="L33" s="494">
        <v>12267</v>
      </c>
      <c r="M33" s="495">
        <v>11264</v>
      </c>
      <c r="N33" s="496">
        <v>10725</v>
      </c>
      <c r="O33" s="493">
        <v>9784</v>
      </c>
      <c r="P33" s="493">
        <v>9937</v>
      </c>
      <c r="Q33" s="493">
        <v>9735</v>
      </c>
      <c r="R33" s="493">
        <v>10723</v>
      </c>
      <c r="S33" s="494">
        <v>10763</v>
      </c>
      <c r="T33" s="497">
        <v>10678</v>
      </c>
      <c r="U33" s="493">
        <v>10657</v>
      </c>
      <c r="V33" s="498">
        <v>7244</v>
      </c>
      <c r="W33" s="496">
        <v>2918</v>
      </c>
      <c r="X33" s="493">
        <v>3128</v>
      </c>
      <c r="Y33" s="493">
        <v>2557</v>
      </c>
      <c r="Z33" s="493">
        <v>2310</v>
      </c>
      <c r="AA33" s="493">
        <v>2360</v>
      </c>
      <c r="AB33" s="493">
        <v>2222</v>
      </c>
      <c r="AC33" s="493">
        <v>2248</v>
      </c>
      <c r="AD33" s="493">
        <v>1920</v>
      </c>
      <c r="AE33" s="493">
        <v>1825</v>
      </c>
      <c r="AF33" s="494">
        <v>1688</v>
      </c>
      <c r="AG33" s="495">
        <v>1365</v>
      </c>
      <c r="AH33" s="496">
        <v>1189</v>
      </c>
      <c r="AI33" s="493">
        <v>1210</v>
      </c>
      <c r="AJ33" s="493">
        <v>1156</v>
      </c>
      <c r="AK33" s="493">
        <v>1353</v>
      </c>
      <c r="AL33" s="493">
        <v>1250</v>
      </c>
      <c r="AM33" s="494">
        <v>1210</v>
      </c>
      <c r="AN33" s="497">
        <v>1152</v>
      </c>
      <c r="AO33" s="493">
        <v>1215</v>
      </c>
      <c r="AP33" s="498">
        <v>692</v>
      </c>
      <c r="AQ33" s="496">
        <v>3057</v>
      </c>
      <c r="AR33" s="496">
        <v>3826</v>
      </c>
      <c r="AS33" s="493">
        <v>3025</v>
      </c>
      <c r="AT33" s="493">
        <v>2560</v>
      </c>
      <c r="AU33" s="493">
        <v>2898</v>
      </c>
      <c r="AV33" s="493">
        <v>2959</v>
      </c>
      <c r="AW33" s="493">
        <v>2779</v>
      </c>
      <c r="AX33" s="493">
        <v>3101</v>
      </c>
      <c r="AY33" s="493">
        <v>3301</v>
      </c>
      <c r="AZ33" s="494">
        <v>3095</v>
      </c>
      <c r="BA33" s="495">
        <v>2665</v>
      </c>
      <c r="BB33" s="496">
        <v>2888</v>
      </c>
      <c r="BC33" s="493">
        <v>2860</v>
      </c>
      <c r="BD33" s="493">
        <v>2887</v>
      </c>
      <c r="BE33" s="493">
        <v>2667</v>
      </c>
      <c r="BF33" s="493">
        <v>2933</v>
      </c>
      <c r="BG33" s="494">
        <v>2797</v>
      </c>
      <c r="BH33" s="497">
        <v>2813</v>
      </c>
      <c r="BI33" s="493">
        <v>3195</v>
      </c>
      <c r="BJ33" s="498">
        <v>2021</v>
      </c>
      <c r="BK33" s="496">
        <v>16043</v>
      </c>
      <c r="BL33" s="493">
        <v>18906</v>
      </c>
      <c r="BM33" s="493">
        <v>17144</v>
      </c>
      <c r="BN33" s="493">
        <v>15389</v>
      </c>
      <c r="BO33" s="493">
        <v>17321</v>
      </c>
      <c r="BP33" s="493">
        <v>16455</v>
      </c>
      <c r="BQ33" s="493">
        <v>16750</v>
      </c>
      <c r="BR33" s="493">
        <v>17380</v>
      </c>
      <c r="BS33" s="493">
        <v>17813</v>
      </c>
      <c r="BT33" s="494">
        <v>17050</v>
      </c>
      <c r="BU33" s="495">
        <v>15294</v>
      </c>
      <c r="BV33" s="496">
        <v>14802</v>
      </c>
      <c r="BW33" s="493">
        <v>13854</v>
      </c>
      <c r="BX33" s="493">
        <v>13980</v>
      </c>
      <c r="BY33" s="493">
        <v>13755</v>
      </c>
      <c r="BZ33" s="493">
        <v>14906</v>
      </c>
      <c r="CA33" s="494">
        <v>14770</v>
      </c>
      <c r="CB33" s="497">
        <v>14643</v>
      </c>
      <c r="CC33" s="493">
        <v>15067</v>
      </c>
      <c r="CD33" s="498">
        <v>9957</v>
      </c>
    </row>
    <row r="34" spans="1:82" ht="13.5" x14ac:dyDescent="0.25">
      <c r="A34" s="492" t="s">
        <v>192</v>
      </c>
      <c r="B34" s="473" t="s">
        <v>144</v>
      </c>
      <c r="C34" s="499">
        <v>12572</v>
      </c>
      <c r="D34" s="499">
        <v>12866</v>
      </c>
      <c r="E34" s="499">
        <v>12286</v>
      </c>
      <c r="F34" s="499">
        <v>11686</v>
      </c>
      <c r="G34" s="499">
        <v>13022</v>
      </c>
      <c r="H34" s="499">
        <v>12870</v>
      </c>
      <c r="I34" s="499">
        <v>13996</v>
      </c>
      <c r="J34" s="499">
        <v>14292</v>
      </c>
      <c r="K34" s="499">
        <v>14913</v>
      </c>
      <c r="L34" s="500">
        <v>13984</v>
      </c>
      <c r="M34" s="501">
        <v>13699</v>
      </c>
      <c r="N34" s="502">
        <v>11048</v>
      </c>
      <c r="O34" s="499">
        <v>11663</v>
      </c>
      <c r="P34" s="499">
        <v>11039</v>
      </c>
      <c r="Q34" s="499">
        <v>10667</v>
      </c>
      <c r="R34" s="499">
        <v>11027</v>
      </c>
      <c r="S34" s="500">
        <v>10596</v>
      </c>
      <c r="T34" s="503">
        <v>10578</v>
      </c>
      <c r="U34" s="499">
        <v>10647</v>
      </c>
      <c r="V34" s="504">
        <v>7536</v>
      </c>
      <c r="W34" s="502">
        <v>348</v>
      </c>
      <c r="X34" s="499">
        <v>396</v>
      </c>
      <c r="Y34" s="499">
        <v>374</v>
      </c>
      <c r="Z34" s="499">
        <v>289</v>
      </c>
      <c r="AA34" s="499">
        <v>300</v>
      </c>
      <c r="AB34" s="499">
        <v>441</v>
      </c>
      <c r="AC34" s="499">
        <v>296</v>
      </c>
      <c r="AD34" s="499">
        <v>341</v>
      </c>
      <c r="AE34" s="499">
        <v>233</v>
      </c>
      <c r="AF34" s="500">
        <v>216</v>
      </c>
      <c r="AG34" s="501">
        <v>235</v>
      </c>
      <c r="AH34" s="502">
        <v>205</v>
      </c>
      <c r="AI34" s="499">
        <v>132</v>
      </c>
      <c r="AJ34" s="499">
        <v>139</v>
      </c>
      <c r="AK34" s="499">
        <v>139</v>
      </c>
      <c r="AL34" s="499">
        <v>174</v>
      </c>
      <c r="AM34" s="500">
        <v>151</v>
      </c>
      <c r="AN34" s="503">
        <v>149</v>
      </c>
      <c r="AO34" s="499">
        <v>161</v>
      </c>
      <c r="AP34" s="504">
        <v>100</v>
      </c>
      <c r="AQ34" s="502">
        <v>4892</v>
      </c>
      <c r="AR34" s="502">
        <v>5633</v>
      </c>
      <c r="AS34" s="499">
        <v>5214</v>
      </c>
      <c r="AT34" s="499">
        <v>5302</v>
      </c>
      <c r="AU34" s="499">
        <v>5405</v>
      </c>
      <c r="AV34" s="499">
        <v>6035</v>
      </c>
      <c r="AW34" s="499">
        <v>5360</v>
      </c>
      <c r="AX34" s="499">
        <v>5626</v>
      </c>
      <c r="AY34" s="499">
        <v>6210</v>
      </c>
      <c r="AZ34" s="500">
        <v>6726</v>
      </c>
      <c r="BA34" s="501">
        <v>6329</v>
      </c>
      <c r="BB34" s="502">
        <v>5316</v>
      </c>
      <c r="BC34" s="499">
        <v>5352</v>
      </c>
      <c r="BD34" s="499">
        <v>4741</v>
      </c>
      <c r="BE34" s="499">
        <v>4840</v>
      </c>
      <c r="BF34" s="499">
        <v>5423</v>
      </c>
      <c r="BG34" s="500">
        <v>5369</v>
      </c>
      <c r="BH34" s="503">
        <v>5422</v>
      </c>
      <c r="BI34" s="499">
        <v>5356</v>
      </c>
      <c r="BJ34" s="504">
        <v>3771</v>
      </c>
      <c r="BK34" s="502">
        <v>17812</v>
      </c>
      <c r="BL34" s="499">
        <v>18895</v>
      </c>
      <c r="BM34" s="499">
        <v>17874</v>
      </c>
      <c r="BN34" s="499">
        <v>17277</v>
      </c>
      <c r="BO34" s="499">
        <v>18727</v>
      </c>
      <c r="BP34" s="499">
        <v>19346</v>
      </c>
      <c r="BQ34" s="499">
        <v>19652</v>
      </c>
      <c r="BR34" s="499">
        <v>20259</v>
      </c>
      <c r="BS34" s="499">
        <v>21356</v>
      </c>
      <c r="BT34" s="500">
        <v>20926</v>
      </c>
      <c r="BU34" s="501">
        <v>20263</v>
      </c>
      <c r="BV34" s="502">
        <v>16569</v>
      </c>
      <c r="BW34" s="499">
        <v>17147</v>
      </c>
      <c r="BX34" s="499">
        <v>15919</v>
      </c>
      <c r="BY34" s="499">
        <v>15646</v>
      </c>
      <c r="BZ34" s="499">
        <v>16624</v>
      </c>
      <c r="CA34" s="500">
        <v>16116</v>
      </c>
      <c r="CB34" s="503">
        <v>16149</v>
      </c>
      <c r="CC34" s="499">
        <v>16164</v>
      </c>
      <c r="CD34" s="504">
        <v>11407</v>
      </c>
    </row>
    <row r="35" spans="1:82" ht="13.5" x14ac:dyDescent="0.25">
      <c r="A35" s="492" t="s">
        <v>193</v>
      </c>
      <c r="B35" s="473" t="s">
        <v>144</v>
      </c>
      <c r="C35" s="493">
        <v>798</v>
      </c>
      <c r="D35" s="493">
        <v>762</v>
      </c>
      <c r="E35" s="493">
        <v>667</v>
      </c>
      <c r="F35" s="493">
        <v>649</v>
      </c>
      <c r="G35" s="493">
        <v>710</v>
      </c>
      <c r="H35" s="493">
        <v>788</v>
      </c>
      <c r="I35" s="493">
        <v>755</v>
      </c>
      <c r="J35" s="493">
        <v>841</v>
      </c>
      <c r="K35" s="493">
        <v>834</v>
      </c>
      <c r="L35" s="494">
        <v>1011</v>
      </c>
      <c r="M35" s="495">
        <v>960</v>
      </c>
      <c r="N35" s="496">
        <v>890</v>
      </c>
      <c r="O35" s="493">
        <v>663</v>
      </c>
      <c r="P35" s="493">
        <v>721</v>
      </c>
      <c r="Q35" s="493">
        <v>795</v>
      </c>
      <c r="R35" s="493">
        <v>776</v>
      </c>
      <c r="S35" s="494">
        <v>711</v>
      </c>
      <c r="T35" s="497">
        <v>798</v>
      </c>
      <c r="U35" s="493">
        <v>771</v>
      </c>
      <c r="V35" s="498">
        <v>572</v>
      </c>
      <c r="W35" s="496">
        <v>118</v>
      </c>
      <c r="X35" s="493">
        <v>168</v>
      </c>
      <c r="Y35" s="493">
        <v>125</v>
      </c>
      <c r="Z35" s="493">
        <v>164</v>
      </c>
      <c r="AA35" s="493">
        <v>121</v>
      </c>
      <c r="AB35" s="493">
        <v>35</v>
      </c>
      <c r="AC35" s="493">
        <v>80</v>
      </c>
      <c r="AD35" s="493">
        <v>114</v>
      </c>
      <c r="AE35" s="493">
        <v>146</v>
      </c>
      <c r="AF35" s="494">
        <v>132</v>
      </c>
      <c r="AG35" s="495">
        <v>88</v>
      </c>
      <c r="AH35" s="496">
        <v>106</v>
      </c>
      <c r="AI35" s="493">
        <v>124</v>
      </c>
      <c r="AJ35" s="493">
        <v>96</v>
      </c>
      <c r="AK35" s="493">
        <v>64</v>
      </c>
      <c r="AL35" s="493">
        <v>43</v>
      </c>
      <c r="AM35" s="494">
        <v>74</v>
      </c>
      <c r="AN35" s="497">
        <v>108</v>
      </c>
      <c r="AO35" s="493">
        <v>59</v>
      </c>
      <c r="AP35" s="498">
        <v>32</v>
      </c>
      <c r="AQ35" s="496">
        <v>518</v>
      </c>
      <c r="AR35" s="496">
        <v>626</v>
      </c>
      <c r="AS35" s="493">
        <v>690</v>
      </c>
      <c r="AT35" s="493">
        <v>594</v>
      </c>
      <c r="AU35" s="493">
        <v>613</v>
      </c>
      <c r="AV35" s="493">
        <v>699</v>
      </c>
      <c r="AW35" s="493">
        <v>677</v>
      </c>
      <c r="AX35" s="493">
        <v>667</v>
      </c>
      <c r="AY35" s="493">
        <v>647</v>
      </c>
      <c r="AZ35" s="494">
        <v>872</v>
      </c>
      <c r="BA35" s="495">
        <v>732</v>
      </c>
      <c r="BB35" s="496">
        <v>638</v>
      </c>
      <c r="BC35" s="493">
        <v>690</v>
      </c>
      <c r="BD35" s="493">
        <v>710</v>
      </c>
      <c r="BE35" s="493">
        <v>703</v>
      </c>
      <c r="BF35" s="493">
        <v>700</v>
      </c>
      <c r="BG35" s="494">
        <v>570</v>
      </c>
      <c r="BH35" s="497">
        <v>703</v>
      </c>
      <c r="BI35" s="493">
        <v>654</v>
      </c>
      <c r="BJ35" s="498">
        <v>452</v>
      </c>
      <c r="BK35" s="496">
        <v>1434</v>
      </c>
      <c r="BL35" s="493">
        <v>1556</v>
      </c>
      <c r="BM35" s="493">
        <v>1482</v>
      </c>
      <c r="BN35" s="493">
        <v>1407</v>
      </c>
      <c r="BO35" s="493">
        <v>1444</v>
      </c>
      <c r="BP35" s="493">
        <v>1522</v>
      </c>
      <c r="BQ35" s="493">
        <v>1512</v>
      </c>
      <c r="BR35" s="493">
        <v>1622</v>
      </c>
      <c r="BS35" s="493">
        <v>1627</v>
      </c>
      <c r="BT35" s="494">
        <v>2015</v>
      </c>
      <c r="BU35" s="495">
        <v>1780</v>
      </c>
      <c r="BV35" s="496">
        <v>1634</v>
      </c>
      <c r="BW35" s="493">
        <v>1477</v>
      </c>
      <c r="BX35" s="493">
        <v>1527</v>
      </c>
      <c r="BY35" s="493">
        <v>1562</v>
      </c>
      <c r="BZ35" s="493">
        <v>1519</v>
      </c>
      <c r="CA35" s="494">
        <v>1355</v>
      </c>
      <c r="CB35" s="497">
        <v>1609</v>
      </c>
      <c r="CC35" s="493">
        <v>1484</v>
      </c>
      <c r="CD35" s="498">
        <v>1056</v>
      </c>
    </row>
    <row r="36" spans="1:82" ht="13.5" x14ac:dyDescent="0.25">
      <c r="A36" s="492" t="s">
        <v>194</v>
      </c>
      <c r="B36" s="473" t="s">
        <v>144</v>
      </c>
      <c r="C36" s="499">
        <v>4608</v>
      </c>
      <c r="D36" s="499">
        <v>4646</v>
      </c>
      <c r="E36" s="499">
        <v>4499</v>
      </c>
      <c r="F36" s="499">
        <v>3880</v>
      </c>
      <c r="G36" s="499">
        <v>3810</v>
      </c>
      <c r="H36" s="499">
        <v>3498</v>
      </c>
      <c r="I36" s="499">
        <v>3321</v>
      </c>
      <c r="J36" s="499">
        <v>3396</v>
      </c>
      <c r="K36" s="499">
        <v>3466</v>
      </c>
      <c r="L36" s="500">
        <v>3083</v>
      </c>
      <c r="M36" s="501">
        <v>2817</v>
      </c>
      <c r="N36" s="502">
        <v>2665</v>
      </c>
      <c r="O36" s="499">
        <v>2433</v>
      </c>
      <c r="P36" s="499">
        <v>2482</v>
      </c>
      <c r="Q36" s="499">
        <v>2620</v>
      </c>
      <c r="R36" s="499">
        <v>2622</v>
      </c>
      <c r="S36" s="500">
        <v>2755</v>
      </c>
      <c r="T36" s="503">
        <v>2652</v>
      </c>
      <c r="U36" s="499">
        <v>2604</v>
      </c>
      <c r="V36" s="504">
        <v>1904</v>
      </c>
      <c r="W36" s="502">
        <v>848</v>
      </c>
      <c r="X36" s="499">
        <v>1000</v>
      </c>
      <c r="Y36" s="499">
        <v>863</v>
      </c>
      <c r="Z36" s="499">
        <v>985</v>
      </c>
      <c r="AA36" s="499">
        <v>979</v>
      </c>
      <c r="AB36" s="499">
        <v>751</v>
      </c>
      <c r="AC36" s="499">
        <v>873</v>
      </c>
      <c r="AD36" s="499">
        <v>618</v>
      </c>
      <c r="AE36" s="499">
        <v>602</v>
      </c>
      <c r="AF36" s="500">
        <v>700</v>
      </c>
      <c r="AG36" s="501">
        <v>621</v>
      </c>
      <c r="AH36" s="502">
        <v>419</v>
      </c>
      <c r="AI36" s="499">
        <v>435</v>
      </c>
      <c r="AJ36" s="499">
        <v>432</v>
      </c>
      <c r="AK36" s="499">
        <v>431</v>
      </c>
      <c r="AL36" s="499">
        <v>455</v>
      </c>
      <c r="AM36" s="500">
        <v>476</v>
      </c>
      <c r="AN36" s="503">
        <v>564</v>
      </c>
      <c r="AO36" s="499">
        <v>389</v>
      </c>
      <c r="AP36" s="504">
        <v>226</v>
      </c>
      <c r="AQ36" s="502">
        <v>1885</v>
      </c>
      <c r="AR36" s="502">
        <v>2251</v>
      </c>
      <c r="AS36" s="499">
        <v>1913</v>
      </c>
      <c r="AT36" s="499">
        <v>2054</v>
      </c>
      <c r="AU36" s="499">
        <v>1838</v>
      </c>
      <c r="AV36" s="499">
        <v>1880</v>
      </c>
      <c r="AW36" s="499">
        <v>1675</v>
      </c>
      <c r="AX36" s="499">
        <v>1636</v>
      </c>
      <c r="AY36" s="499">
        <v>1828</v>
      </c>
      <c r="AZ36" s="500">
        <v>1862</v>
      </c>
      <c r="BA36" s="501">
        <v>1678</v>
      </c>
      <c r="BB36" s="502">
        <v>1613</v>
      </c>
      <c r="BC36" s="499">
        <v>1853</v>
      </c>
      <c r="BD36" s="499">
        <v>1514</v>
      </c>
      <c r="BE36" s="499">
        <v>1649</v>
      </c>
      <c r="BF36" s="499">
        <v>1791</v>
      </c>
      <c r="BG36" s="500">
        <v>1632</v>
      </c>
      <c r="BH36" s="503">
        <v>1646</v>
      </c>
      <c r="BI36" s="499">
        <v>1558</v>
      </c>
      <c r="BJ36" s="504">
        <v>1134</v>
      </c>
      <c r="BK36" s="502">
        <v>7341</v>
      </c>
      <c r="BL36" s="499">
        <v>7897</v>
      </c>
      <c r="BM36" s="499">
        <v>7275</v>
      </c>
      <c r="BN36" s="499">
        <v>6919</v>
      </c>
      <c r="BO36" s="499">
        <v>6627</v>
      </c>
      <c r="BP36" s="499">
        <v>6129</v>
      </c>
      <c r="BQ36" s="499">
        <v>5869</v>
      </c>
      <c r="BR36" s="499">
        <v>5650</v>
      </c>
      <c r="BS36" s="499">
        <v>5896</v>
      </c>
      <c r="BT36" s="500">
        <v>5645</v>
      </c>
      <c r="BU36" s="501">
        <v>5116</v>
      </c>
      <c r="BV36" s="502">
        <v>4697</v>
      </c>
      <c r="BW36" s="499">
        <v>4721</v>
      </c>
      <c r="BX36" s="499">
        <v>4428</v>
      </c>
      <c r="BY36" s="499">
        <v>4700</v>
      </c>
      <c r="BZ36" s="499">
        <v>4868</v>
      </c>
      <c r="CA36" s="500">
        <v>4863</v>
      </c>
      <c r="CB36" s="503">
        <v>4862</v>
      </c>
      <c r="CC36" s="499">
        <v>4551</v>
      </c>
      <c r="CD36" s="504">
        <v>3264</v>
      </c>
    </row>
    <row r="37" spans="1:82" ht="13.5" x14ac:dyDescent="0.25">
      <c r="A37" s="492" t="s">
        <v>195</v>
      </c>
      <c r="B37" s="473" t="s">
        <v>144</v>
      </c>
      <c r="C37" s="493">
        <v>18304</v>
      </c>
      <c r="D37" s="493">
        <v>18015</v>
      </c>
      <c r="E37" s="493">
        <v>16724</v>
      </c>
      <c r="F37" s="493">
        <v>15404</v>
      </c>
      <c r="G37" s="493">
        <v>16737</v>
      </c>
      <c r="H37" s="493">
        <v>16313</v>
      </c>
      <c r="I37" s="493">
        <v>16508</v>
      </c>
      <c r="J37" s="493">
        <v>16745</v>
      </c>
      <c r="K37" s="493">
        <v>16256</v>
      </c>
      <c r="L37" s="494">
        <v>16802</v>
      </c>
      <c r="M37" s="495">
        <v>15291</v>
      </c>
      <c r="N37" s="496">
        <v>13464</v>
      </c>
      <c r="O37" s="493">
        <v>13375</v>
      </c>
      <c r="P37" s="493">
        <v>13482</v>
      </c>
      <c r="Q37" s="493">
        <v>12510</v>
      </c>
      <c r="R37" s="493">
        <v>12673</v>
      </c>
      <c r="S37" s="494">
        <v>12405</v>
      </c>
      <c r="T37" s="497">
        <v>12230</v>
      </c>
      <c r="U37" s="493">
        <v>11946</v>
      </c>
      <c r="V37" s="498">
        <v>8599</v>
      </c>
      <c r="W37" s="496">
        <v>1223</v>
      </c>
      <c r="X37" s="493">
        <v>1251</v>
      </c>
      <c r="Y37" s="493">
        <v>1616</v>
      </c>
      <c r="Z37" s="493">
        <v>1583</v>
      </c>
      <c r="AA37" s="493">
        <v>1612</v>
      </c>
      <c r="AB37" s="493">
        <v>1514</v>
      </c>
      <c r="AC37" s="493">
        <v>1510</v>
      </c>
      <c r="AD37" s="493">
        <v>1518</v>
      </c>
      <c r="AE37" s="493">
        <v>1770</v>
      </c>
      <c r="AF37" s="494">
        <v>1575</v>
      </c>
      <c r="AG37" s="495">
        <v>1484</v>
      </c>
      <c r="AH37" s="496">
        <v>1302</v>
      </c>
      <c r="AI37" s="493">
        <v>1313</v>
      </c>
      <c r="AJ37" s="493">
        <v>1135</v>
      </c>
      <c r="AK37" s="493">
        <v>1138</v>
      </c>
      <c r="AL37" s="493">
        <v>1136</v>
      </c>
      <c r="AM37" s="494">
        <v>1251</v>
      </c>
      <c r="AN37" s="497">
        <v>1199</v>
      </c>
      <c r="AO37" s="493">
        <v>1287</v>
      </c>
      <c r="AP37" s="498">
        <v>818</v>
      </c>
      <c r="AQ37" s="496">
        <v>3464</v>
      </c>
      <c r="AR37" s="496">
        <v>4458</v>
      </c>
      <c r="AS37" s="493">
        <v>3841</v>
      </c>
      <c r="AT37" s="493">
        <v>3860</v>
      </c>
      <c r="AU37" s="493">
        <v>3185</v>
      </c>
      <c r="AV37" s="493">
        <v>3369</v>
      </c>
      <c r="AW37" s="493">
        <v>3424</v>
      </c>
      <c r="AX37" s="493">
        <v>3605</v>
      </c>
      <c r="AY37" s="493">
        <v>3716</v>
      </c>
      <c r="AZ37" s="494">
        <v>3627</v>
      </c>
      <c r="BA37" s="495">
        <v>3354</v>
      </c>
      <c r="BB37" s="496">
        <v>2952</v>
      </c>
      <c r="BC37" s="493">
        <v>3038</v>
      </c>
      <c r="BD37" s="493">
        <v>2550</v>
      </c>
      <c r="BE37" s="493">
        <v>2576</v>
      </c>
      <c r="BF37" s="493">
        <v>2792</v>
      </c>
      <c r="BG37" s="494">
        <v>2801</v>
      </c>
      <c r="BH37" s="497">
        <v>2989</v>
      </c>
      <c r="BI37" s="493">
        <v>2850</v>
      </c>
      <c r="BJ37" s="498">
        <v>2173</v>
      </c>
      <c r="BK37" s="496">
        <v>22991</v>
      </c>
      <c r="BL37" s="493">
        <v>23724</v>
      </c>
      <c r="BM37" s="493">
        <v>22181</v>
      </c>
      <c r="BN37" s="493">
        <v>20847</v>
      </c>
      <c r="BO37" s="493">
        <v>21534</v>
      </c>
      <c r="BP37" s="493">
        <v>21196</v>
      </c>
      <c r="BQ37" s="493">
        <v>21442</v>
      </c>
      <c r="BR37" s="493">
        <v>21868</v>
      </c>
      <c r="BS37" s="493">
        <v>21742</v>
      </c>
      <c r="BT37" s="494">
        <v>22004</v>
      </c>
      <c r="BU37" s="495">
        <v>20129</v>
      </c>
      <c r="BV37" s="496">
        <v>17718</v>
      </c>
      <c r="BW37" s="493">
        <v>17726</v>
      </c>
      <c r="BX37" s="493">
        <v>17167</v>
      </c>
      <c r="BY37" s="493">
        <v>16224</v>
      </c>
      <c r="BZ37" s="493">
        <v>16601</v>
      </c>
      <c r="CA37" s="494">
        <v>16457</v>
      </c>
      <c r="CB37" s="497">
        <v>16418</v>
      </c>
      <c r="CC37" s="493">
        <v>16083</v>
      </c>
      <c r="CD37" s="498">
        <v>11590</v>
      </c>
    </row>
    <row r="38" spans="1:82" ht="14.25" thickBot="1" x14ac:dyDescent="0.3">
      <c r="A38" s="492" t="s">
        <v>196</v>
      </c>
      <c r="B38" s="473" t="s">
        <v>144</v>
      </c>
      <c r="C38" s="499">
        <v>5093</v>
      </c>
      <c r="D38" s="499">
        <v>4897</v>
      </c>
      <c r="E38" s="499">
        <v>4643</v>
      </c>
      <c r="F38" s="499">
        <v>5206</v>
      </c>
      <c r="G38" s="499">
        <v>5114</v>
      </c>
      <c r="H38" s="499">
        <v>4916</v>
      </c>
      <c r="I38" s="499">
        <v>4544</v>
      </c>
      <c r="J38" s="499">
        <v>4433</v>
      </c>
      <c r="K38" s="499">
        <v>4669</v>
      </c>
      <c r="L38" s="500">
        <v>4085</v>
      </c>
      <c r="M38" s="531">
        <v>3722</v>
      </c>
      <c r="N38" s="502">
        <v>3288</v>
      </c>
      <c r="O38" s="499">
        <v>3410</v>
      </c>
      <c r="P38" s="499">
        <v>3362</v>
      </c>
      <c r="Q38" s="499">
        <v>3244</v>
      </c>
      <c r="R38" s="499">
        <v>3143</v>
      </c>
      <c r="S38" s="500">
        <v>3136</v>
      </c>
      <c r="T38" s="532">
        <v>2862</v>
      </c>
      <c r="U38" s="533">
        <v>2985</v>
      </c>
      <c r="V38" s="534">
        <v>1908</v>
      </c>
      <c r="W38" s="502" t="s">
        <v>173</v>
      </c>
      <c r="X38" s="499" t="s">
        <v>173</v>
      </c>
      <c r="Y38" s="499" t="s">
        <v>173</v>
      </c>
      <c r="Z38" s="499" t="s">
        <v>173</v>
      </c>
      <c r="AA38" s="499" t="s">
        <v>173</v>
      </c>
      <c r="AB38" s="499" t="s">
        <v>173</v>
      </c>
      <c r="AC38" s="499" t="s">
        <v>173</v>
      </c>
      <c r="AD38" s="499" t="s">
        <v>173</v>
      </c>
      <c r="AE38" s="499" t="s">
        <v>173</v>
      </c>
      <c r="AF38" s="500" t="s">
        <v>173</v>
      </c>
      <c r="AG38" s="531" t="s">
        <v>173</v>
      </c>
      <c r="AH38" s="502" t="s">
        <v>173</v>
      </c>
      <c r="AI38" s="499" t="s">
        <v>173</v>
      </c>
      <c r="AJ38" s="499" t="s">
        <v>173</v>
      </c>
      <c r="AK38" s="499" t="s">
        <v>173</v>
      </c>
      <c r="AL38" s="499" t="s">
        <v>173</v>
      </c>
      <c r="AM38" s="500" t="s">
        <v>173</v>
      </c>
      <c r="AN38" s="532" t="s">
        <v>173</v>
      </c>
      <c r="AO38" s="533" t="s">
        <v>173</v>
      </c>
      <c r="AP38" s="534" t="s">
        <v>173</v>
      </c>
      <c r="AQ38" s="502">
        <v>2320</v>
      </c>
      <c r="AR38" s="502">
        <v>2883</v>
      </c>
      <c r="AS38" s="499">
        <v>2589</v>
      </c>
      <c r="AT38" s="499">
        <v>2775</v>
      </c>
      <c r="AU38" s="499">
        <v>2574</v>
      </c>
      <c r="AV38" s="499">
        <v>2717</v>
      </c>
      <c r="AW38" s="499">
        <v>2276</v>
      </c>
      <c r="AX38" s="499">
        <v>2295</v>
      </c>
      <c r="AY38" s="499">
        <v>2355</v>
      </c>
      <c r="AZ38" s="500">
        <v>2193</v>
      </c>
      <c r="BA38" s="531">
        <v>2076</v>
      </c>
      <c r="BB38" s="502">
        <v>1975</v>
      </c>
      <c r="BC38" s="499">
        <v>2116</v>
      </c>
      <c r="BD38" s="499">
        <v>1949</v>
      </c>
      <c r="BE38" s="499">
        <v>2021</v>
      </c>
      <c r="BF38" s="499">
        <v>2049</v>
      </c>
      <c r="BG38" s="500">
        <v>1909</v>
      </c>
      <c r="BH38" s="532">
        <v>2184</v>
      </c>
      <c r="BI38" s="533">
        <v>2389</v>
      </c>
      <c r="BJ38" s="534">
        <v>1432</v>
      </c>
      <c r="BK38" s="502">
        <v>7413</v>
      </c>
      <c r="BL38" s="499">
        <v>7780</v>
      </c>
      <c r="BM38" s="499">
        <v>7232</v>
      </c>
      <c r="BN38" s="499">
        <v>7981</v>
      </c>
      <c r="BO38" s="499">
        <v>7688</v>
      </c>
      <c r="BP38" s="499">
        <v>7633</v>
      </c>
      <c r="BQ38" s="499">
        <v>6820</v>
      </c>
      <c r="BR38" s="499">
        <v>6728</v>
      </c>
      <c r="BS38" s="499">
        <v>7024</v>
      </c>
      <c r="BT38" s="500">
        <v>6278</v>
      </c>
      <c r="BU38" s="531">
        <v>5798</v>
      </c>
      <c r="BV38" s="502">
        <v>5263</v>
      </c>
      <c r="BW38" s="499">
        <v>5526</v>
      </c>
      <c r="BX38" s="499">
        <v>5311</v>
      </c>
      <c r="BY38" s="499">
        <v>5265</v>
      </c>
      <c r="BZ38" s="499">
        <v>5192</v>
      </c>
      <c r="CA38" s="500">
        <v>5045</v>
      </c>
      <c r="CB38" s="532">
        <v>5046</v>
      </c>
      <c r="CC38" s="533">
        <v>5374</v>
      </c>
      <c r="CD38" s="534">
        <v>3340</v>
      </c>
    </row>
    <row r="39" spans="1:82" x14ac:dyDescent="0.2">
      <c r="A39" s="538" t="s">
        <v>285</v>
      </c>
    </row>
    <row r="42" spans="1:82" x14ac:dyDescent="0.2">
      <c r="N42" s="582"/>
    </row>
    <row r="44" spans="1:82" ht="15" x14ac:dyDescent="0.25">
      <c r="A44" s="540" t="s">
        <v>286</v>
      </c>
      <c r="I44" s="541" t="s">
        <v>23</v>
      </c>
      <c r="N44" s="572" t="s">
        <v>287</v>
      </c>
    </row>
    <row r="46" spans="1:82" ht="13.5" thickBot="1" x14ac:dyDescent="0.25">
      <c r="C46" s="463" t="s">
        <v>12</v>
      </c>
      <c r="D46" s="467" t="s">
        <v>19</v>
      </c>
      <c r="E46" s="463" t="s">
        <v>20</v>
      </c>
      <c r="F46" s="463" t="s">
        <v>147</v>
      </c>
      <c r="I46" s="308" t="s">
        <v>12</v>
      </c>
      <c r="J46" s="308" t="s">
        <v>19</v>
      </c>
      <c r="K46" s="328" t="s">
        <v>20</v>
      </c>
      <c r="L46" s="308" t="s">
        <v>147</v>
      </c>
      <c r="N46" s="543" t="s">
        <v>136</v>
      </c>
      <c r="O46" s="544">
        <v>2011</v>
      </c>
      <c r="P46" s="544">
        <v>2018</v>
      </c>
      <c r="Q46" s="544">
        <v>2019</v>
      </c>
      <c r="R46" s="544">
        <v>2020</v>
      </c>
      <c r="T46" s="543" t="s">
        <v>136</v>
      </c>
      <c r="U46" s="544">
        <v>2020</v>
      </c>
    </row>
    <row r="47" spans="1:82" x14ac:dyDescent="0.2">
      <c r="A47" s="480" t="s">
        <v>27</v>
      </c>
      <c r="C47" s="481">
        <v>213001</v>
      </c>
      <c r="D47" s="481">
        <v>169607</v>
      </c>
      <c r="E47" s="481">
        <v>168794</v>
      </c>
      <c r="F47" s="481">
        <v>111532</v>
      </c>
      <c r="I47" s="547">
        <v>60026841</v>
      </c>
      <c r="J47" s="547">
        <v>59877221</v>
      </c>
      <c r="K47" s="547">
        <v>59729080.5</v>
      </c>
      <c r="L47" s="547">
        <v>59438850.5</v>
      </c>
      <c r="N47" s="548" t="s">
        <v>27</v>
      </c>
      <c r="O47" s="583">
        <f>C47/I47*1000000</f>
        <v>3548.4292768296768</v>
      </c>
      <c r="P47" s="583">
        <f t="shared" ref="P47:R62" si="0">D47/J47*1000000</f>
        <v>2832.5796883592843</v>
      </c>
      <c r="Q47" s="583">
        <f t="shared" si="0"/>
        <v>2825.9936129436983</v>
      </c>
      <c r="R47" s="583">
        <f>F47/L47*1000000</f>
        <v>1876.4158300806978</v>
      </c>
      <c r="T47" s="550" t="s">
        <v>200</v>
      </c>
      <c r="U47" s="584">
        <v>3808.3396394925148</v>
      </c>
    </row>
    <row r="48" spans="1:82" x14ac:dyDescent="0.2">
      <c r="A48" s="492" t="s">
        <v>171</v>
      </c>
      <c r="C48" s="493">
        <v>13596</v>
      </c>
      <c r="D48" s="493">
        <v>10739</v>
      </c>
      <c r="E48" s="493">
        <v>10627</v>
      </c>
      <c r="F48" s="493">
        <v>6796</v>
      </c>
      <c r="I48" s="552">
        <v>4413816</v>
      </c>
      <c r="J48" s="552">
        <v>4339238</v>
      </c>
      <c r="K48" s="552">
        <v>4319891</v>
      </c>
      <c r="L48" s="552">
        <v>4293081</v>
      </c>
      <c r="N48" s="550" t="s">
        <v>198</v>
      </c>
      <c r="O48" s="584">
        <f t="shared" ref="O48:R71" si="1">C48/I48*1000000</f>
        <v>3080.327770799689</v>
      </c>
      <c r="P48" s="584">
        <f t="shared" si="0"/>
        <v>2474.8584889789404</v>
      </c>
      <c r="Q48" s="584">
        <f t="shared" si="0"/>
        <v>2460.015773546138</v>
      </c>
      <c r="R48" s="584">
        <f t="shared" si="0"/>
        <v>1583.0122935020327</v>
      </c>
      <c r="T48" s="550" t="s">
        <v>206</v>
      </c>
      <c r="U48" s="584">
        <v>2625.443102761928</v>
      </c>
      <c r="W48" s="582" t="s">
        <v>288</v>
      </c>
    </row>
    <row r="49" spans="1:21" x14ac:dyDescent="0.2">
      <c r="A49" s="492" t="s">
        <v>262</v>
      </c>
      <c r="C49" s="499">
        <v>252</v>
      </c>
      <c r="D49" s="499">
        <v>188</v>
      </c>
      <c r="E49" s="499">
        <v>235</v>
      </c>
      <c r="F49" s="499">
        <v>141</v>
      </c>
      <c r="I49" s="552">
        <v>127229</v>
      </c>
      <c r="J49" s="552">
        <v>125933</v>
      </c>
      <c r="K49" s="552">
        <v>125343.5</v>
      </c>
      <c r="L49" s="552">
        <v>124561.5</v>
      </c>
      <c r="N49" s="550" t="s">
        <v>269</v>
      </c>
      <c r="O49" s="584">
        <f t="shared" si="1"/>
        <v>1980.6805052307257</v>
      </c>
      <c r="P49" s="584">
        <f t="shared" si="0"/>
        <v>1492.8573130156512</v>
      </c>
      <c r="Q49" s="584">
        <f t="shared" si="0"/>
        <v>1874.8479179215515</v>
      </c>
      <c r="R49" s="585" t="s">
        <v>45</v>
      </c>
      <c r="T49" s="550" t="s">
        <v>205</v>
      </c>
      <c r="U49" s="584">
        <v>2259.4488903585466</v>
      </c>
    </row>
    <row r="50" spans="1:21" x14ac:dyDescent="0.2">
      <c r="A50" s="492" t="s">
        <v>174</v>
      </c>
      <c r="C50" s="493">
        <v>9764</v>
      </c>
      <c r="D50" s="493">
        <v>8627</v>
      </c>
      <c r="E50" s="493">
        <v>8295</v>
      </c>
      <c r="F50" s="493">
        <v>5795</v>
      </c>
      <c r="I50" s="552">
        <v>1591344.5</v>
      </c>
      <c r="J50" s="552">
        <v>1537260.5</v>
      </c>
      <c r="K50" s="552">
        <v>1528903</v>
      </c>
      <c r="L50" s="552">
        <v>1521660.5</v>
      </c>
      <c r="N50" s="550" t="s">
        <v>200</v>
      </c>
      <c r="O50" s="584">
        <f t="shared" si="1"/>
        <v>6135.692177275253</v>
      </c>
      <c r="P50" s="584">
        <f t="shared" si="0"/>
        <v>5611.9310943070477</v>
      </c>
      <c r="Q50" s="584">
        <f t="shared" si="0"/>
        <v>5425.4586458395333</v>
      </c>
      <c r="R50" s="584">
        <f t="shared" si="0"/>
        <v>3808.3396394925148</v>
      </c>
      <c r="T50" s="550" t="s">
        <v>209</v>
      </c>
      <c r="U50" s="584">
        <v>2247.2381615376989</v>
      </c>
    </row>
    <row r="51" spans="1:21" x14ac:dyDescent="0.2">
      <c r="A51" s="492" t="s">
        <v>175</v>
      </c>
      <c r="C51" s="499">
        <v>40242</v>
      </c>
      <c r="D51" s="499">
        <v>32981</v>
      </c>
      <c r="E51" s="499">
        <v>32782</v>
      </c>
      <c r="F51" s="499">
        <v>19199</v>
      </c>
      <c r="I51" s="552">
        <v>9778562</v>
      </c>
      <c r="J51" s="552">
        <v>9998897.5</v>
      </c>
      <c r="K51" s="552">
        <v>10019217.5</v>
      </c>
      <c r="L51" s="552">
        <v>10004578</v>
      </c>
      <c r="N51" s="550" t="s">
        <v>201</v>
      </c>
      <c r="O51" s="584">
        <f t="shared" si="1"/>
        <v>4115.3290228154201</v>
      </c>
      <c r="P51" s="584">
        <f t="shared" si="0"/>
        <v>3298.4636556180317</v>
      </c>
      <c r="Q51" s="584">
        <f t="shared" si="0"/>
        <v>3271.9122027244143</v>
      </c>
      <c r="R51" s="584">
        <f t="shared" si="0"/>
        <v>1919.0214719701321</v>
      </c>
      <c r="T51" s="554" t="s">
        <v>272</v>
      </c>
      <c r="U51" s="584">
        <v>2218.1849915509051</v>
      </c>
    </row>
    <row r="52" spans="1:21" ht="22.5" x14ac:dyDescent="0.2">
      <c r="A52" s="492" t="s">
        <v>263</v>
      </c>
      <c r="C52" s="493">
        <v>2391</v>
      </c>
      <c r="D52" s="493">
        <v>2186</v>
      </c>
      <c r="E52" s="493">
        <v>2140</v>
      </c>
      <c r="F52" s="493">
        <v>1495</v>
      </c>
      <c r="I52" s="552">
        <v>1033737</v>
      </c>
      <c r="J52" s="552">
        <v>1071386</v>
      </c>
      <c r="K52" s="552">
        <v>1076051.5</v>
      </c>
      <c r="L52" s="552">
        <v>1077573.5</v>
      </c>
      <c r="N52" s="550" t="s">
        <v>235</v>
      </c>
      <c r="O52" s="584">
        <f t="shared" si="1"/>
        <v>2312.9674182117888</v>
      </c>
      <c r="P52" s="584">
        <f t="shared" si="0"/>
        <v>2040.3477364833964</v>
      </c>
      <c r="Q52" s="584">
        <f t="shared" si="0"/>
        <v>1988.7523970739319</v>
      </c>
      <c r="R52" s="584">
        <f t="shared" si="0"/>
        <v>1387.3763599420365</v>
      </c>
      <c r="T52" s="550" t="s">
        <v>208</v>
      </c>
      <c r="U52" s="584">
        <v>2204.6505572405399</v>
      </c>
    </row>
    <row r="53" spans="1:21" x14ac:dyDescent="0.2">
      <c r="A53" s="492" t="s">
        <v>177</v>
      </c>
      <c r="C53" s="499">
        <v>14861</v>
      </c>
      <c r="D53" s="499">
        <v>12528</v>
      </c>
      <c r="E53" s="499">
        <v>12296</v>
      </c>
      <c r="F53" s="499">
        <v>8657</v>
      </c>
      <c r="I53" s="552">
        <v>4883467</v>
      </c>
      <c r="J53" s="552">
        <v>4882763</v>
      </c>
      <c r="K53" s="552">
        <v>4881861.5</v>
      </c>
      <c r="L53" s="552">
        <v>4874481.5</v>
      </c>
      <c r="N53" s="550" t="s">
        <v>203</v>
      </c>
      <c r="O53" s="584">
        <f t="shared" si="1"/>
        <v>3043.1248946701189</v>
      </c>
      <c r="P53" s="584">
        <f t="shared" si="0"/>
        <v>2565.7604106527392</v>
      </c>
      <c r="Q53" s="584">
        <f t="shared" si="0"/>
        <v>2518.7113563135699</v>
      </c>
      <c r="R53" s="584">
        <f t="shared" si="0"/>
        <v>1775.9837636064472</v>
      </c>
      <c r="T53" s="550" t="s">
        <v>201</v>
      </c>
      <c r="U53" s="584">
        <v>1919.0214719701321</v>
      </c>
    </row>
    <row r="54" spans="1:21" ht="22.5" x14ac:dyDescent="0.2">
      <c r="A54" s="492" t="s">
        <v>178</v>
      </c>
      <c r="C54" s="493">
        <v>3339</v>
      </c>
      <c r="D54" s="493">
        <v>2975</v>
      </c>
      <c r="E54" s="493">
        <v>3056</v>
      </c>
      <c r="F54" s="493">
        <v>2093</v>
      </c>
      <c r="I54" s="552">
        <v>1224501.5</v>
      </c>
      <c r="J54" s="552">
        <v>1210784.5</v>
      </c>
      <c r="K54" s="552">
        <v>1208315</v>
      </c>
      <c r="L54" s="552">
        <v>1203863</v>
      </c>
      <c r="N54" s="550" t="s">
        <v>236</v>
      </c>
      <c r="O54" s="584">
        <f t="shared" si="1"/>
        <v>2726.8239361078772</v>
      </c>
      <c r="P54" s="584">
        <f t="shared" si="0"/>
        <v>2457.0846422298928</v>
      </c>
      <c r="Q54" s="584">
        <f t="shared" si="0"/>
        <v>2529.141821462119</v>
      </c>
      <c r="R54" s="584">
        <f t="shared" si="0"/>
        <v>1738.5699203314664</v>
      </c>
      <c r="T54" s="550" t="s">
        <v>216</v>
      </c>
      <c r="U54" s="584">
        <v>1910.9729048081406</v>
      </c>
    </row>
    <row r="55" spans="1:21" ht="22.5" x14ac:dyDescent="0.2">
      <c r="A55" s="492" t="s">
        <v>179</v>
      </c>
      <c r="C55" s="499">
        <v>19705</v>
      </c>
      <c r="D55" s="499">
        <v>15095</v>
      </c>
      <c r="E55" s="499">
        <v>15190</v>
      </c>
      <c r="F55" s="499">
        <v>10058</v>
      </c>
      <c r="I55" s="552">
        <v>4381454.5</v>
      </c>
      <c r="J55" s="552">
        <v>4452686.5</v>
      </c>
      <c r="K55" s="552">
        <v>4461786</v>
      </c>
      <c r="L55" s="552">
        <v>4451528</v>
      </c>
      <c r="N55" s="550" t="s">
        <v>205</v>
      </c>
      <c r="O55" s="584">
        <f t="shared" si="1"/>
        <v>4497.3649732069571</v>
      </c>
      <c r="P55" s="584">
        <f t="shared" si="0"/>
        <v>3390.0882085455601</v>
      </c>
      <c r="Q55" s="584">
        <f t="shared" si="0"/>
        <v>3404.4662832327681</v>
      </c>
      <c r="R55" s="584">
        <f t="shared" si="0"/>
        <v>2259.4488903585466</v>
      </c>
      <c r="T55" s="548" t="s">
        <v>27</v>
      </c>
      <c r="U55" s="583">
        <v>1876.4158300806978</v>
      </c>
    </row>
    <row r="56" spans="1:21" x14ac:dyDescent="0.2">
      <c r="A56" s="492" t="s">
        <v>180</v>
      </c>
      <c r="C56" s="493">
        <v>18672</v>
      </c>
      <c r="D56" s="493">
        <v>15532</v>
      </c>
      <c r="E56" s="493">
        <v>15138</v>
      </c>
      <c r="F56" s="493">
        <v>9695</v>
      </c>
      <c r="I56" s="552">
        <v>3729899</v>
      </c>
      <c r="J56" s="552">
        <v>3706695.5</v>
      </c>
      <c r="K56" s="552">
        <v>3696949</v>
      </c>
      <c r="L56" s="552">
        <v>3692710</v>
      </c>
      <c r="N56" s="550" t="s">
        <v>206</v>
      </c>
      <c r="O56" s="584">
        <f t="shared" si="1"/>
        <v>5006.0336754426862</v>
      </c>
      <c r="P56" s="584">
        <f t="shared" si="0"/>
        <v>4190.2551747236857</v>
      </c>
      <c r="Q56" s="584">
        <f t="shared" si="0"/>
        <v>4094.7278417960324</v>
      </c>
      <c r="R56" s="584">
        <f t="shared" si="0"/>
        <v>2625.443102761928</v>
      </c>
      <c r="T56" s="550" t="s">
        <v>203</v>
      </c>
      <c r="U56" s="584">
        <v>1775.9837636064472</v>
      </c>
    </row>
    <row r="57" spans="1:21" x14ac:dyDescent="0.2">
      <c r="A57" s="492" t="s">
        <v>181</v>
      </c>
      <c r="C57" s="499">
        <v>2609</v>
      </c>
      <c r="D57" s="499">
        <v>2066</v>
      </c>
      <c r="E57" s="499">
        <v>1998</v>
      </c>
      <c r="F57" s="499">
        <v>1415</v>
      </c>
      <c r="I57" s="552">
        <v>889928.5</v>
      </c>
      <c r="J57" s="552">
        <v>875110.5</v>
      </c>
      <c r="K57" s="552">
        <v>871954.5</v>
      </c>
      <c r="L57" s="552">
        <v>867808.5</v>
      </c>
      <c r="N57" s="550" t="s">
        <v>207</v>
      </c>
      <c r="O57" s="584">
        <f t="shared" si="1"/>
        <v>2931.6961980653505</v>
      </c>
      <c r="P57" s="584">
        <f t="shared" si="0"/>
        <v>2360.8447161815561</v>
      </c>
      <c r="Q57" s="584">
        <f t="shared" si="0"/>
        <v>2291.4039666060557</v>
      </c>
      <c r="R57" s="584">
        <f t="shared" si="0"/>
        <v>1630.5440658855034</v>
      </c>
      <c r="T57" s="550" t="s">
        <v>219</v>
      </c>
      <c r="U57" s="584">
        <v>1771.3470858724306</v>
      </c>
    </row>
    <row r="58" spans="1:21" x14ac:dyDescent="0.2">
      <c r="A58" s="492" t="s">
        <v>182</v>
      </c>
      <c r="C58" s="493">
        <v>6602</v>
      </c>
      <c r="D58" s="493">
        <v>4926</v>
      </c>
      <c r="E58" s="493">
        <v>5100</v>
      </c>
      <c r="F58" s="493">
        <v>3319</v>
      </c>
      <c r="I58" s="552">
        <v>1549813</v>
      </c>
      <c r="J58" s="552">
        <v>1523326</v>
      </c>
      <c r="K58" s="552">
        <v>1516496.5</v>
      </c>
      <c r="L58" s="552">
        <v>1505454</v>
      </c>
      <c r="N58" s="550" t="s">
        <v>208</v>
      </c>
      <c r="O58" s="584">
        <f t="shared" si="1"/>
        <v>4259.8687712646624</v>
      </c>
      <c r="P58" s="584">
        <f t="shared" si="0"/>
        <v>3233.7135977459848</v>
      </c>
      <c r="Q58" s="584">
        <f t="shared" si="0"/>
        <v>3363.0146854938339</v>
      </c>
      <c r="R58" s="584">
        <f t="shared" si="0"/>
        <v>2204.6505572405399</v>
      </c>
      <c r="T58" s="550" t="s">
        <v>236</v>
      </c>
      <c r="U58" s="584">
        <v>1738.5699203314664</v>
      </c>
    </row>
    <row r="59" spans="1:21" x14ac:dyDescent="0.2">
      <c r="A59" s="492" t="s">
        <v>183</v>
      </c>
      <c r="C59" s="499">
        <v>28543</v>
      </c>
      <c r="D59" s="499">
        <v>18718</v>
      </c>
      <c r="E59" s="499">
        <v>19003</v>
      </c>
      <c r="F59" s="499">
        <v>12906</v>
      </c>
      <c r="I59" s="552">
        <v>5584376</v>
      </c>
      <c r="J59" s="552">
        <v>5773841</v>
      </c>
      <c r="K59" s="552">
        <v>5764388</v>
      </c>
      <c r="L59" s="552">
        <v>5743049.5</v>
      </c>
      <c r="N59" s="550" t="s">
        <v>209</v>
      </c>
      <c r="O59" s="584">
        <f t="shared" si="1"/>
        <v>5111.2246023548551</v>
      </c>
      <c r="P59" s="584">
        <f t="shared" si="0"/>
        <v>3241.8627392060157</v>
      </c>
      <c r="Q59" s="584">
        <f t="shared" si="0"/>
        <v>3296.6205605868304</v>
      </c>
      <c r="R59" s="584">
        <f t="shared" si="0"/>
        <v>2247.2381615376989</v>
      </c>
      <c r="T59" s="550" t="s">
        <v>207</v>
      </c>
      <c r="U59" s="584">
        <v>1630.5440658855034</v>
      </c>
    </row>
    <row r="60" spans="1:21" x14ac:dyDescent="0.2">
      <c r="A60" s="505" t="s">
        <v>184</v>
      </c>
      <c r="C60" s="507">
        <v>4177</v>
      </c>
      <c r="D60" s="507">
        <v>2879</v>
      </c>
      <c r="E60" s="507">
        <v>2898</v>
      </c>
      <c r="F60" s="507">
        <v>1953</v>
      </c>
      <c r="I60" s="555">
        <v>1330422</v>
      </c>
      <c r="J60" s="555">
        <v>1303352</v>
      </c>
      <c r="K60" s="555">
        <v>1297293</v>
      </c>
      <c r="L60" s="555">
        <v>1287476.5</v>
      </c>
      <c r="N60" s="548" t="s">
        <v>137</v>
      </c>
      <c r="O60" s="584">
        <f t="shared" si="1"/>
        <v>3139.6053282341995</v>
      </c>
      <c r="P60" s="584">
        <f t="shared" si="0"/>
        <v>2208.9197699470292</v>
      </c>
      <c r="Q60" s="584">
        <f t="shared" si="0"/>
        <v>2233.8823997354493</v>
      </c>
      <c r="R60" s="584">
        <f t="shared" si="0"/>
        <v>1516.9208913716095</v>
      </c>
      <c r="T60" s="554" t="s">
        <v>271</v>
      </c>
      <c r="U60" s="584">
        <v>1609.9067113605861</v>
      </c>
    </row>
    <row r="61" spans="1:21" x14ac:dyDescent="0.2">
      <c r="A61" s="514" t="s">
        <v>185</v>
      </c>
      <c r="C61" s="515">
        <v>749</v>
      </c>
      <c r="D61" s="515">
        <v>493</v>
      </c>
      <c r="E61" s="515">
        <v>497</v>
      </c>
      <c r="F61" s="515">
        <v>276</v>
      </c>
      <c r="I61" s="556">
        <v>306162</v>
      </c>
      <c r="J61" s="556">
        <v>298198.5</v>
      </c>
      <c r="K61" s="556">
        <v>296075.5</v>
      </c>
      <c r="L61" s="556">
        <v>292824.5</v>
      </c>
      <c r="N61" s="554" t="s">
        <v>270</v>
      </c>
      <c r="O61" s="584">
        <f t="shared" si="1"/>
        <v>2446.4172562238291</v>
      </c>
      <c r="P61" s="585" t="s">
        <v>45</v>
      </c>
      <c r="Q61" s="584">
        <f t="shared" si="0"/>
        <v>1678.6258910311728</v>
      </c>
      <c r="R61" s="584">
        <f t="shared" si="0"/>
        <v>942.54408357224202</v>
      </c>
      <c r="T61" s="550" t="s">
        <v>198</v>
      </c>
      <c r="U61" s="584">
        <v>1583.0122935020327</v>
      </c>
    </row>
    <row r="62" spans="1:21" x14ac:dyDescent="0.2">
      <c r="A62" s="514" t="s">
        <v>186</v>
      </c>
      <c r="C62" s="522">
        <v>1020</v>
      </c>
      <c r="D62" s="522">
        <v>765</v>
      </c>
      <c r="E62" s="522">
        <v>764</v>
      </c>
      <c r="F62" s="522">
        <v>487</v>
      </c>
      <c r="I62" s="556">
        <v>309851.5</v>
      </c>
      <c r="J62" s="556">
        <v>305592.5</v>
      </c>
      <c r="K62" s="556">
        <v>304595.5</v>
      </c>
      <c r="L62" s="556">
        <v>302502</v>
      </c>
      <c r="N62" s="554" t="s">
        <v>271</v>
      </c>
      <c r="O62" s="584">
        <f t="shared" si="1"/>
        <v>3291.899506699177</v>
      </c>
      <c r="P62" s="584">
        <f t="shared" si="0"/>
        <v>2503.3336878359255</v>
      </c>
      <c r="Q62" s="584">
        <f t="shared" si="0"/>
        <v>2508.2445407105488</v>
      </c>
      <c r="R62" s="584">
        <f t="shared" si="0"/>
        <v>1609.9067113605861</v>
      </c>
      <c r="T62" s="548" t="s">
        <v>137</v>
      </c>
      <c r="U62" s="584">
        <v>1516.9208913716095</v>
      </c>
    </row>
    <row r="63" spans="1:21" x14ac:dyDescent="0.2">
      <c r="A63" s="514" t="s">
        <v>187</v>
      </c>
      <c r="C63" s="515">
        <v>1306</v>
      </c>
      <c r="D63" s="515">
        <v>951</v>
      </c>
      <c r="E63" s="515">
        <v>913</v>
      </c>
      <c r="F63" s="515">
        <v>699</v>
      </c>
      <c r="I63" s="556">
        <v>320803</v>
      </c>
      <c r="J63" s="556">
        <v>317700</v>
      </c>
      <c r="K63" s="556">
        <v>316864.5</v>
      </c>
      <c r="L63" s="556">
        <v>315122.5</v>
      </c>
      <c r="N63" s="554" t="s">
        <v>272</v>
      </c>
      <c r="O63" s="584">
        <f t="shared" si="1"/>
        <v>4071.0342484328389</v>
      </c>
      <c r="P63" s="584">
        <f t="shared" si="1"/>
        <v>2993.3899905571293</v>
      </c>
      <c r="Q63" s="584">
        <f t="shared" si="1"/>
        <v>2881.3578043611701</v>
      </c>
      <c r="R63" s="584">
        <f t="shared" si="1"/>
        <v>2218.1849915509051</v>
      </c>
      <c r="T63" s="550" t="s">
        <v>235</v>
      </c>
      <c r="U63" s="584">
        <v>1387.3763599420365</v>
      </c>
    </row>
    <row r="64" spans="1:21" x14ac:dyDescent="0.2">
      <c r="A64" s="514" t="s">
        <v>189</v>
      </c>
      <c r="C64" s="522">
        <v>1102</v>
      </c>
      <c r="D64" s="522">
        <v>670</v>
      </c>
      <c r="E64" s="522">
        <v>724</v>
      </c>
      <c r="F64" s="522">
        <v>491</v>
      </c>
      <c r="I64" s="556">
        <v>393605.5</v>
      </c>
      <c r="J64" s="556">
        <v>381861</v>
      </c>
      <c r="K64" s="556">
        <v>379757.5</v>
      </c>
      <c r="L64" s="556">
        <v>377027.5</v>
      </c>
      <c r="N64" s="554" t="s">
        <v>273</v>
      </c>
      <c r="O64" s="584">
        <f t="shared" si="1"/>
        <v>2799.7576253380607</v>
      </c>
      <c r="P64" s="584">
        <f t="shared" si="1"/>
        <v>1754.5651428137462</v>
      </c>
      <c r="Q64" s="584">
        <f t="shared" si="1"/>
        <v>1906.4797930258126</v>
      </c>
      <c r="R64" s="584">
        <f t="shared" si="1"/>
        <v>1302.2922731100518</v>
      </c>
      <c r="T64" s="554" t="s">
        <v>273</v>
      </c>
      <c r="U64" s="584">
        <v>1302.2922731100518</v>
      </c>
    </row>
    <row r="65" spans="1:24" x14ac:dyDescent="0.2">
      <c r="A65" s="492" t="s">
        <v>190</v>
      </c>
      <c r="C65" s="499">
        <v>495</v>
      </c>
      <c r="D65" s="499">
        <v>369</v>
      </c>
      <c r="E65" s="499">
        <v>426</v>
      </c>
      <c r="F65" s="499">
        <v>247</v>
      </c>
      <c r="I65" s="560">
        <v>314366</v>
      </c>
      <c r="J65" s="560">
        <v>305177</v>
      </c>
      <c r="K65" s="560">
        <v>302153</v>
      </c>
      <c r="L65" s="560">
        <v>297405</v>
      </c>
      <c r="N65" s="550" t="s">
        <v>214</v>
      </c>
      <c r="O65" s="584">
        <f t="shared" si="1"/>
        <v>1574.5977618444742</v>
      </c>
      <c r="P65" s="584">
        <f t="shared" si="1"/>
        <v>1209.134371200975</v>
      </c>
      <c r="Q65" s="584">
        <f t="shared" si="1"/>
        <v>1409.8817486505181</v>
      </c>
      <c r="R65" s="584">
        <f t="shared" si="1"/>
        <v>830.51730804794806</v>
      </c>
      <c r="T65" s="550" t="s">
        <v>215</v>
      </c>
      <c r="U65" s="584">
        <v>1278.0067892787511</v>
      </c>
      <c r="W65" s="558" t="s">
        <v>188</v>
      </c>
    </row>
    <row r="66" spans="1:24" x14ac:dyDescent="0.2">
      <c r="A66" s="492" t="s">
        <v>191</v>
      </c>
      <c r="C66" s="493">
        <v>11264</v>
      </c>
      <c r="D66" s="493">
        <v>10678</v>
      </c>
      <c r="E66" s="493">
        <v>10657</v>
      </c>
      <c r="F66" s="493">
        <v>7244</v>
      </c>
      <c r="I66" s="552">
        <v>5825210</v>
      </c>
      <c r="J66" s="552">
        <v>5751590</v>
      </c>
      <c r="K66" s="552">
        <v>5726217</v>
      </c>
      <c r="L66" s="552">
        <v>5668201.5</v>
      </c>
      <c r="N66" s="550" t="s">
        <v>215</v>
      </c>
      <c r="O66" s="584">
        <f t="shared" si="1"/>
        <v>1933.6641940805569</v>
      </c>
      <c r="P66" s="584">
        <f t="shared" si="1"/>
        <v>1856.5301073268436</v>
      </c>
      <c r="Q66" s="584">
        <f t="shared" si="1"/>
        <v>1861.0890925020831</v>
      </c>
      <c r="R66" s="584">
        <f t="shared" si="1"/>
        <v>1278.0067892787511</v>
      </c>
      <c r="T66" s="550" t="s">
        <v>220</v>
      </c>
      <c r="U66" s="584">
        <v>1191.8798500155388</v>
      </c>
    </row>
    <row r="67" spans="1:24" x14ac:dyDescent="0.2">
      <c r="A67" s="492" t="s">
        <v>192</v>
      </c>
      <c r="C67" s="499">
        <v>13699</v>
      </c>
      <c r="D67" s="499">
        <v>10578</v>
      </c>
      <c r="E67" s="499">
        <v>10647</v>
      </c>
      <c r="F67" s="499">
        <v>7536</v>
      </c>
      <c r="I67" s="552">
        <v>4102177.5</v>
      </c>
      <c r="J67" s="552">
        <v>3988247</v>
      </c>
      <c r="K67" s="552">
        <v>3964416.5</v>
      </c>
      <c r="L67" s="552">
        <v>3943541</v>
      </c>
      <c r="N67" s="550" t="s">
        <v>216</v>
      </c>
      <c r="O67" s="584">
        <f t="shared" si="1"/>
        <v>3339.4459406010587</v>
      </c>
      <c r="P67" s="584">
        <f t="shared" si="1"/>
        <v>2652.2931002016676</v>
      </c>
      <c r="Q67" s="584">
        <f t="shared" si="1"/>
        <v>2685.6411277674783</v>
      </c>
      <c r="R67" s="584">
        <f t="shared" si="1"/>
        <v>1910.9729048081406</v>
      </c>
      <c r="T67" s="550" t="s">
        <v>217</v>
      </c>
      <c r="U67" s="584">
        <v>1041.5301024049877</v>
      </c>
    </row>
    <row r="68" spans="1:24" x14ac:dyDescent="0.2">
      <c r="A68" s="492" t="s">
        <v>193</v>
      </c>
      <c r="C68" s="493">
        <v>960</v>
      </c>
      <c r="D68" s="493">
        <v>798</v>
      </c>
      <c r="E68" s="493">
        <v>771</v>
      </c>
      <c r="F68" s="493">
        <v>572</v>
      </c>
      <c r="I68" s="552">
        <v>580075</v>
      </c>
      <c r="J68" s="552">
        <v>560777.5</v>
      </c>
      <c r="K68" s="552">
        <v>555920.5</v>
      </c>
      <c r="L68" s="552">
        <v>549192</v>
      </c>
      <c r="N68" s="550" t="s">
        <v>217</v>
      </c>
      <c r="O68" s="584">
        <f t="shared" si="1"/>
        <v>1654.9584105503598</v>
      </c>
      <c r="P68" s="584">
        <f t="shared" si="1"/>
        <v>1423.0242832495953</v>
      </c>
      <c r="Q68" s="584">
        <f t="shared" si="1"/>
        <v>1386.8889526470061</v>
      </c>
      <c r="R68" s="584">
        <f t="shared" si="1"/>
        <v>1041.5301024049877</v>
      </c>
      <c r="T68" s="550" t="s">
        <v>218</v>
      </c>
      <c r="U68" s="584">
        <v>1014.1925703469589</v>
      </c>
    </row>
    <row r="69" spans="1:24" x14ac:dyDescent="0.2">
      <c r="A69" s="492" t="s">
        <v>194</v>
      </c>
      <c r="C69" s="499">
        <v>2817</v>
      </c>
      <c r="D69" s="499">
        <v>2652</v>
      </c>
      <c r="E69" s="499">
        <v>2604</v>
      </c>
      <c r="F69" s="499">
        <v>1904</v>
      </c>
      <c r="I69" s="552">
        <v>1970292.5</v>
      </c>
      <c r="J69" s="552">
        <v>1918139</v>
      </c>
      <c r="K69" s="552">
        <v>1903065.5</v>
      </c>
      <c r="L69" s="552">
        <v>1877355.5</v>
      </c>
      <c r="N69" s="550" t="s">
        <v>218</v>
      </c>
      <c r="O69" s="584">
        <f t="shared" si="1"/>
        <v>1429.7369552997841</v>
      </c>
      <c r="P69" s="584">
        <f t="shared" si="1"/>
        <v>1382.5901042625169</v>
      </c>
      <c r="Q69" s="584">
        <f t="shared" si="1"/>
        <v>1368.3186416862688</v>
      </c>
      <c r="R69" s="584">
        <f t="shared" si="1"/>
        <v>1014.1925703469589</v>
      </c>
      <c r="T69" s="554" t="s">
        <v>270</v>
      </c>
      <c r="U69" s="584">
        <v>942.54408357224202</v>
      </c>
    </row>
    <row r="70" spans="1:24" x14ac:dyDescent="0.2">
      <c r="A70" s="492" t="s">
        <v>195</v>
      </c>
      <c r="C70" s="493">
        <v>15291</v>
      </c>
      <c r="D70" s="493">
        <v>12230</v>
      </c>
      <c r="E70" s="493">
        <v>11946</v>
      </c>
      <c r="F70" s="493">
        <v>8599</v>
      </c>
      <c r="I70" s="552">
        <v>5060714</v>
      </c>
      <c r="J70" s="552">
        <v>4925368</v>
      </c>
      <c r="K70" s="552">
        <v>4891919</v>
      </c>
      <c r="L70" s="552">
        <v>4854497.5</v>
      </c>
      <c r="N70" s="550" t="s">
        <v>219</v>
      </c>
      <c r="O70" s="584">
        <f t="shared" si="1"/>
        <v>3021.5104034727115</v>
      </c>
      <c r="P70" s="584">
        <f t="shared" si="1"/>
        <v>2483.0631944658753</v>
      </c>
      <c r="Q70" s="584">
        <f t="shared" si="1"/>
        <v>2441.9864678871418</v>
      </c>
      <c r="R70" s="584">
        <f t="shared" si="1"/>
        <v>1771.3470858724306</v>
      </c>
      <c r="T70" s="550" t="s">
        <v>214</v>
      </c>
      <c r="U70" s="584">
        <v>830.51730804794806</v>
      </c>
    </row>
    <row r="71" spans="1:24" x14ac:dyDescent="0.2">
      <c r="A71" s="492" t="s">
        <v>196</v>
      </c>
      <c r="C71" s="499">
        <v>3722</v>
      </c>
      <c r="D71" s="499">
        <v>2862</v>
      </c>
      <c r="E71" s="499">
        <v>2985</v>
      </c>
      <c r="F71" s="499">
        <v>1908</v>
      </c>
      <c r="I71" s="552">
        <v>1655456</v>
      </c>
      <c r="J71" s="552">
        <v>1626648.5</v>
      </c>
      <c r="K71" s="552">
        <v>1616939</v>
      </c>
      <c r="L71" s="552">
        <v>1600832.5</v>
      </c>
      <c r="N71" s="550" t="s">
        <v>220</v>
      </c>
      <c r="O71" s="584">
        <f t="shared" si="1"/>
        <v>2248.323120638664</v>
      </c>
      <c r="P71" s="584">
        <f t="shared" si="1"/>
        <v>1759.4458790574608</v>
      </c>
      <c r="Q71" s="584">
        <f t="shared" si="1"/>
        <v>1846.0807736098889</v>
      </c>
      <c r="R71" s="584">
        <f>F71/L71*1000000</f>
        <v>1191.8798500155388</v>
      </c>
      <c r="T71" s="550" t="s">
        <v>269</v>
      </c>
      <c r="U71" s="585" t="s">
        <v>45</v>
      </c>
    </row>
    <row r="77" spans="1:24" ht="15" x14ac:dyDescent="0.25">
      <c r="A77" s="540" t="s">
        <v>286</v>
      </c>
      <c r="I77" s="541" t="s">
        <v>23</v>
      </c>
      <c r="N77" s="572" t="s">
        <v>289</v>
      </c>
    </row>
    <row r="78" spans="1:24" x14ac:dyDescent="0.2">
      <c r="X78" s="582" t="s">
        <v>290</v>
      </c>
    </row>
    <row r="80" spans="1:24" ht="13.5" thickBot="1" x14ac:dyDescent="0.25">
      <c r="C80" s="586" t="s">
        <v>12</v>
      </c>
      <c r="D80" s="587" t="s">
        <v>19</v>
      </c>
      <c r="E80" s="586" t="s">
        <v>20</v>
      </c>
      <c r="F80" s="586" t="s">
        <v>147</v>
      </c>
      <c r="I80" s="308" t="s">
        <v>12</v>
      </c>
      <c r="J80" s="308" t="s">
        <v>19</v>
      </c>
      <c r="K80" s="328" t="s">
        <v>20</v>
      </c>
      <c r="L80" s="308" t="s">
        <v>147</v>
      </c>
      <c r="N80" s="543" t="s">
        <v>136</v>
      </c>
      <c r="O80" s="544">
        <v>2011</v>
      </c>
      <c r="P80" s="544">
        <v>2018</v>
      </c>
      <c r="Q80" s="544">
        <v>2019</v>
      </c>
      <c r="R80" s="544">
        <v>2020</v>
      </c>
      <c r="T80" s="543" t="s">
        <v>136</v>
      </c>
      <c r="U80" s="544">
        <v>2020</v>
      </c>
    </row>
    <row r="81" spans="1:24" x14ac:dyDescent="0.2">
      <c r="A81" s="480" t="s">
        <v>27</v>
      </c>
      <c r="C81" s="481">
        <v>18515</v>
      </c>
      <c r="D81" s="481">
        <v>15545</v>
      </c>
      <c r="E81" s="481">
        <v>15009</v>
      </c>
      <c r="F81" s="481">
        <v>8465</v>
      </c>
      <c r="I81" s="547">
        <v>60026841</v>
      </c>
      <c r="J81" s="547">
        <v>59877221</v>
      </c>
      <c r="K81" s="547">
        <v>59729080.5</v>
      </c>
      <c r="L81" s="547">
        <v>59438850.5</v>
      </c>
      <c r="N81" s="548" t="s">
        <v>27</v>
      </c>
      <c r="O81" s="583">
        <f>C81/I81*1000000</f>
        <v>308.445350305874</v>
      </c>
      <c r="P81" s="583">
        <f t="shared" ref="P81:R96" si="2">D81/J81*1000000</f>
        <v>259.6145869895999</v>
      </c>
      <c r="Q81" s="583">
        <f t="shared" si="2"/>
        <v>251.284631779992</v>
      </c>
      <c r="R81" s="583">
        <f>F81/L81*1000000</f>
        <v>142.41527096827016</v>
      </c>
      <c r="T81" s="550" t="s">
        <v>200</v>
      </c>
      <c r="U81" s="584">
        <v>291.78650559701066</v>
      </c>
    </row>
    <row r="82" spans="1:24" x14ac:dyDescent="0.2">
      <c r="A82" s="492" t="s">
        <v>171</v>
      </c>
      <c r="C82" s="493">
        <v>1591</v>
      </c>
      <c r="D82" s="493">
        <v>1368</v>
      </c>
      <c r="E82" s="493">
        <v>1258</v>
      </c>
      <c r="F82" s="493">
        <v>666</v>
      </c>
      <c r="I82" s="552">
        <v>4413816</v>
      </c>
      <c r="J82" s="552">
        <v>4339238</v>
      </c>
      <c r="K82" s="552">
        <v>4319891</v>
      </c>
      <c r="L82" s="552">
        <v>4293081</v>
      </c>
      <c r="N82" s="550" t="s">
        <v>198</v>
      </c>
      <c r="O82" s="584">
        <f t="shared" ref="O82:R105" si="3">C82/I82*1000000</f>
        <v>360.45906761858669</v>
      </c>
      <c r="P82" s="584">
        <f t="shared" si="2"/>
        <v>315.26272585186615</v>
      </c>
      <c r="Q82" s="584">
        <f t="shared" si="2"/>
        <v>291.21105138995409</v>
      </c>
      <c r="R82" s="584">
        <f t="shared" si="2"/>
        <v>155.13334129964005</v>
      </c>
      <c r="T82" s="554" t="s">
        <v>273</v>
      </c>
      <c r="U82" s="584">
        <v>233.40472511952046</v>
      </c>
    </row>
    <row r="83" spans="1:24" x14ac:dyDescent="0.2">
      <c r="A83" s="492" t="s">
        <v>262</v>
      </c>
      <c r="C83" s="499">
        <v>38</v>
      </c>
      <c r="D83" s="499">
        <v>43</v>
      </c>
      <c r="E83" s="499">
        <v>36</v>
      </c>
      <c r="F83" s="499">
        <v>19</v>
      </c>
      <c r="I83" s="552">
        <v>127229</v>
      </c>
      <c r="J83" s="552">
        <v>125933</v>
      </c>
      <c r="K83" s="552">
        <v>125343.5</v>
      </c>
      <c r="L83" s="552">
        <v>124561.5</v>
      </c>
      <c r="N83" s="550" t="s">
        <v>269</v>
      </c>
      <c r="O83" s="584">
        <f t="shared" si="3"/>
        <v>298.67404443955388</v>
      </c>
      <c r="P83" s="584">
        <f t="shared" si="2"/>
        <v>341.4514067003883</v>
      </c>
      <c r="Q83" s="584">
        <f t="shared" si="2"/>
        <v>287.21074487308874</v>
      </c>
      <c r="R83" s="585" t="s">
        <v>45</v>
      </c>
      <c r="T83" s="550" t="s">
        <v>209</v>
      </c>
      <c r="U83" s="584">
        <v>219.91800697521413</v>
      </c>
    </row>
    <row r="84" spans="1:24" x14ac:dyDescent="0.2">
      <c r="A84" s="492" t="s">
        <v>174</v>
      </c>
      <c r="C84" s="493">
        <v>1245</v>
      </c>
      <c r="D84" s="493">
        <v>963</v>
      </c>
      <c r="E84" s="493">
        <v>947</v>
      </c>
      <c r="F84" s="493">
        <v>444</v>
      </c>
      <c r="I84" s="552">
        <v>1591344.5</v>
      </c>
      <c r="J84" s="552">
        <v>1537260.5</v>
      </c>
      <c r="K84" s="552">
        <v>1528903</v>
      </c>
      <c r="L84" s="552">
        <v>1521660.5</v>
      </c>
      <c r="N84" s="550" t="s">
        <v>200</v>
      </c>
      <c r="O84" s="584">
        <f t="shared" si="3"/>
        <v>782.35730855261068</v>
      </c>
      <c r="P84" s="584">
        <f t="shared" si="2"/>
        <v>626.43904530169095</v>
      </c>
      <c r="Q84" s="584">
        <f t="shared" si="2"/>
        <v>619.39835293671342</v>
      </c>
      <c r="R84" s="584">
        <f t="shared" si="2"/>
        <v>291.78650559701066</v>
      </c>
      <c r="T84" s="554" t="s">
        <v>270</v>
      </c>
      <c r="U84" s="584">
        <v>198.07085814199291</v>
      </c>
    </row>
    <row r="85" spans="1:24" x14ac:dyDescent="0.2">
      <c r="A85" s="492" t="s">
        <v>175</v>
      </c>
      <c r="C85" s="499">
        <v>2894</v>
      </c>
      <c r="D85" s="499">
        <v>3085</v>
      </c>
      <c r="E85" s="499">
        <v>2926</v>
      </c>
      <c r="F85" s="499">
        <v>1483</v>
      </c>
      <c r="I85" s="552">
        <v>9778562</v>
      </c>
      <c r="J85" s="552">
        <v>9998897.5</v>
      </c>
      <c r="K85" s="552">
        <v>10019217.5</v>
      </c>
      <c r="L85" s="552">
        <v>10004578</v>
      </c>
      <c r="N85" s="550" t="s">
        <v>201</v>
      </c>
      <c r="O85" s="584">
        <f t="shared" si="3"/>
        <v>295.95353590844951</v>
      </c>
      <c r="P85" s="584">
        <f t="shared" si="2"/>
        <v>308.53401587525025</v>
      </c>
      <c r="Q85" s="584">
        <f t="shared" si="2"/>
        <v>292.03877448513322</v>
      </c>
      <c r="R85" s="584">
        <f t="shared" si="2"/>
        <v>148.23213932661628</v>
      </c>
      <c r="T85" s="554" t="s">
        <v>271</v>
      </c>
      <c r="U85" s="584">
        <v>188.42850625780989</v>
      </c>
    </row>
    <row r="86" spans="1:24" ht="22.5" x14ac:dyDescent="0.2">
      <c r="A86" s="492" t="s">
        <v>263</v>
      </c>
      <c r="C86" s="493">
        <v>157</v>
      </c>
      <c r="D86" s="493">
        <v>211</v>
      </c>
      <c r="E86" s="493">
        <v>240</v>
      </c>
      <c r="F86" s="493">
        <v>148</v>
      </c>
      <c r="I86" s="552">
        <v>1033737</v>
      </c>
      <c r="J86" s="552">
        <v>1071386</v>
      </c>
      <c r="K86" s="552">
        <v>1076051.5</v>
      </c>
      <c r="L86" s="552">
        <v>1077573.5</v>
      </c>
      <c r="N86" s="550" t="s">
        <v>235</v>
      </c>
      <c r="O86" s="584">
        <f t="shared" si="3"/>
        <v>151.87615418621951</v>
      </c>
      <c r="P86" s="584">
        <f t="shared" si="2"/>
        <v>196.94115846202956</v>
      </c>
      <c r="Q86" s="584">
        <f t="shared" si="2"/>
        <v>223.03765200829142</v>
      </c>
      <c r="R86" s="584">
        <f t="shared" si="2"/>
        <v>137.34561957954608</v>
      </c>
      <c r="T86" s="550" t="s">
        <v>205</v>
      </c>
      <c r="U86" s="584">
        <v>185.55426361465095</v>
      </c>
    </row>
    <row r="87" spans="1:24" x14ac:dyDescent="0.2">
      <c r="A87" s="492" t="s">
        <v>177</v>
      </c>
      <c r="C87" s="499">
        <v>1376</v>
      </c>
      <c r="D87" s="499">
        <v>1053</v>
      </c>
      <c r="E87" s="499">
        <v>1030</v>
      </c>
      <c r="F87" s="499">
        <v>545</v>
      </c>
      <c r="I87" s="552">
        <v>4883467</v>
      </c>
      <c r="J87" s="552">
        <v>4882763</v>
      </c>
      <c r="K87" s="552">
        <v>4881861.5</v>
      </c>
      <c r="L87" s="552">
        <v>4874481.5</v>
      </c>
      <c r="N87" s="550" t="s">
        <v>203</v>
      </c>
      <c r="O87" s="584">
        <f t="shared" si="3"/>
        <v>281.76703149627099</v>
      </c>
      <c r="P87" s="584">
        <f t="shared" si="2"/>
        <v>215.65658624020867</v>
      </c>
      <c r="Q87" s="584">
        <f t="shared" si="2"/>
        <v>210.98509246933779</v>
      </c>
      <c r="R87" s="584">
        <f t="shared" si="2"/>
        <v>111.80676344755848</v>
      </c>
      <c r="T87" s="548" t="s">
        <v>137</v>
      </c>
      <c r="U87" s="584">
        <v>171.65361853206642</v>
      </c>
    </row>
    <row r="88" spans="1:24" ht="22.5" x14ac:dyDescent="0.2">
      <c r="A88" s="492" t="s">
        <v>178</v>
      </c>
      <c r="C88" s="493">
        <v>277</v>
      </c>
      <c r="D88" s="493">
        <v>294</v>
      </c>
      <c r="E88" s="493">
        <v>204</v>
      </c>
      <c r="F88" s="493">
        <v>134</v>
      </c>
      <c r="I88" s="552">
        <v>1224501.5</v>
      </c>
      <c r="J88" s="552">
        <v>1210784.5</v>
      </c>
      <c r="K88" s="552">
        <v>1208315</v>
      </c>
      <c r="L88" s="552">
        <v>1203863</v>
      </c>
      <c r="N88" s="550" t="s">
        <v>236</v>
      </c>
      <c r="O88" s="584">
        <f t="shared" si="3"/>
        <v>226.21450443302848</v>
      </c>
      <c r="P88" s="584">
        <f t="shared" si="2"/>
        <v>242.81777640860119</v>
      </c>
      <c r="Q88" s="584">
        <f t="shared" si="2"/>
        <v>168.83014776775923</v>
      </c>
      <c r="R88" s="584">
        <f t="shared" si="2"/>
        <v>111.30834654773841</v>
      </c>
      <c r="T88" s="550" t="s">
        <v>219</v>
      </c>
      <c r="U88" s="584">
        <v>168.50353718381768</v>
      </c>
    </row>
    <row r="89" spans="1:24" ht="22.5" x14ac:dyDescent="0.2">
      <c r="A89" s="492" t="s">
        <v>179</v>
      </c>
      <c r="C89" s="499">
        <v>2044</v>
      </c>
      <c r="D89" s="499">
        <v>1494</v>
      </c>
      <c r="E89" s="499">
        <v>1532</v>
      </c>
      <c r="F89" s="499">
        <v>826</v>
      </c>
      <c r="I89" s="552">
        <v>4381454.5</v>
      </c>
      <c r="J89" s="552">
        <v>4452686.5</v>
      </c>
      <c r="K89" s="552">
        <v>4461786</v>
      </c>
      <c r="L89" s="552">
        <v>4451528</v>
      </c>
      <c r="N89" s="550" t="s">
        <v>205</v>
      </c>
      <c r="O89" s="584">
        <f t="shared" si="3"/>
        <v>466.51174855290634</v>
      </c>
      <c r="P89" s="584">
        <f t="shared" si="2"/>
        <v>335.52777632110417</v>
      </c>
      <c r="Q89" s="584">
        <f t="shared" si="2"/>
        <v>343.36025977041481</v>
      </c>
      <c r="R89" s="584">
        <f t="shared" si="2"/>
        <v>185.55426361465095</v>
      </c>
      <c r="T89" s="550" t="s">
        <v>198</v>
      </c>
      <c r="U89" s="584">
        <v>155.13334129964005</v>
      </c>
    </row>
    <row r="90" spans="1:24" x14ac:dyDescent="0.2">
      <c r="A90" s="492" t="s">
        <v>180</v>
      </c>
      <c r="C90" s="493">
        <v>1311</v>
      </c>
      <c r="D90" s="493">
        <v>968</v>
      </c>
      <c r="E90" s="493">
        <v>937</v>
      </c>
      <c r="F90" s="493">
        <v>527</v>
      </c>
      <c r="I90" s="552">
        <v>3729899</v>
      </c>
      <c r="J90" s="552">
        <v>3706695.5</v>
      </c>
      <c r="K90" s="552">
        <v>3696949</v>
      </c>
      <c r="L90" s="552">
        <v>3692710</v>
      </c>
      <c r="N90" s="550" t="s">
        <v>206</v>
      </c>
      <c r="O90" s="584">
        <f t="shared" si="3"/>
        <v>351.48404822757936</v>
      </c>
      <c r="P90" s="584">
        <f t="shared" si="2"/>
        <v>261.14904771649032</v>
      </c>
      <c r="Q90" s="584">
        <f t="shared" si="2"/>
        <v>253.4522385891718</v>
      </c>
      <c r="R90" s="584">
        <f t="shared" si="2"/>
        <v>142.71361682883304</v>
      </c>
      <c r="T90" s="550" t="s">
        <v>201</v>
      </c>
      <c r="U90" s="584">
        <v>148.23213932661628</v>
      </c>
    </row>
    <row r="91" spans="1:24" x14ac:dyDescent="0.2">
      <c r="A91" s="492" t="s">
        <v>181</v>
      </c>
      <c r="C91" s="499">
        <v>174</v>
      </c>
      <c r="D91" s="499">
        <v>148</v>
      </c>
      <c r="E91" s="499">
        <v>149</v>
      </c>
      <c r="F91" s="499">
        <v>95</v>
      </c>
      <c r="I91" s="552">
        <v>889928.5</v>
      </c>
      <c r="J91" s="552">
        <v>875110.5</v>
      </c>
      <c r="K91" s="552">
        <v>871954.5</v>
      </c>
      <c r="L91" s="552">
        <v>867808.5</v>
      </c>
      <c r="N91" s="550" t="s">
        <v>207</v>
      </c>
      <c r="O91" s="584">
        <f t="shared" si="3"/>
        <v>195.52132558964007</v>
      </c>
      <c r="P91" s="584">
        <f t="shared" si="2"/>
        <v>169.12149951348999</v>
      </c>
      <c r="Q91" s="584">
        <f t="shared" si="2"/>
        <v>170.8804759881393</v>
      </c>
      <c r="R91" s="584">
        <f t="shared" si="2"/>
        <v>109.47115636687126</v>
      </c>
      <c r="T91" s="550" t="s">
        <v>206</v>
      </c>
      <c r="U91" s="584">
        <v>142.71361682883304</v>
      </c>
    </row>
    <row r="92" spans="1:24" x14ac:dyDescent="0.2">
      <c r="A92" s="492" t="s">
        <v>182</v>
      </c>
      <c r="C92" s="493">
        <v>492</v>
      </c>
      <c r="D92" s="493">
        <v>343</v>
      </c>
      <c r="E92" s="493">
        <v>338</v>
      </c>
      <c r="F92" s="493">
        <v>210</v>
      </c>
      <c r="I92" s="552">
        <v>1549813</v>
      </c>
      <c r="J92" s="552">
        <v>1523326</v>
      </c>
      <c r="K92" s="552">
        <v>1516496.5</v>
      </c>
      <c r="L92" s="552">
        <v>1505454</v>
      </c>
      <c r="N92" s="550" t="s">
        <v>208</v>
      </c>
      <c r="O92" s="584">
        <f t="shared" si="3"/>
        <v>317.45765456864797</v>
      </c>
      <c r="P92" s="584">
        <f t="shared" si="2"/>
        <v>225.16519773180528</v>
      </c>
      <c r="Q92" s="584">
        <f t="shared" si="2"/>
        <v>222.88214974449332</v>
      </c>
      <c r="R92" s="584">
        <f t="shared" si="2"/>
        <v>139.49280416405949</v>
      </c>
      <c r="T92" s="548" t="s">
        <v>27</v>
      </c>
      <c r="U92" s="583">
        <v>142.41527096827016</v>
      </c>
    </row>
    <row r="93" spans="1:24" x14ac:dyDescent="0.2">
      <c r="A93" s="492" t="s">
        <v>183</v>
      </c>
      <c r="C93" s="499">
        <v>2601</v>
      </c>
      <c r="D93" s="499">
        <v>2004</v>
      </c>
      <c r="E93" s="499">
        <v>1895</v>
      </c>
      <c r="F93" s="499">
        <v>1263</v>
      </c>
      <c r="I93" s="552">
        <v>5584376</v>
      </c>
      <c r="J93" s="552">
        <v>5773841</v>
      </c>
      <c r="K93" s="552">
        <v>5764388</v>
      </c>
      <c r="L93" s="552">
        <v>5743049.5</v>
      </c>
      <c r="N93" s="550" t="s">
        <v>209</v>
      </c>
      <c r="O93" s="584">
        <f t="shared" si="3"/>
        <v>465.76376662316432</v>
      </c>
      <c r="P93" s="584">
        <f t="shared" si="2"/>
        <v>347.08264394533899</v>
      </c>
      <c r="Q93" s="584">
        <f t="shared" si="2"/>
        <v>328.74261760311759</v>
      </c>
      <c r="R93" s="584">
        <f t="shared" si="2"/>
        <v>219.91800697521413</v>
      </c>
      <c r="T93" s="550" t="s">
        <v>208</v>
      </c>
      <c r="U93" s="584">
        <v>139.49280416405949</v>
      </c>
    </row>
    <row r="94" spans="1:24" x14ac:dyDescent="0.2">
      <c r="A94" s="505" t="s">
        <v>184</v>
      </c>
      <c r="C94" s="507">
        <v>508</v>
      </c>
      <c r="D94" s="507">
        <v>370</v>
      </c>
      <c r="E94" s="507">
        <v>381</v>
      </c>
      <c r="F94" s="507">
        <v>221</v>
      </c>
      <c r="I94" s="555">
        <v>1330422</v>
      </c>
      <c r="J94" s="555">
        <v>1303352</v>
      </c>
      <c r="K94" s="555">
        <v>1297293</v>
      </c>
      <c r="L94" s="555">
        <v>1287476.5</v>
      </c>
      <c r="N94" s="548" t="s">
        <v>137</v>
      </c>
      <c r="O94" s="583">
        <f t="shared" si="3"/>
        <v>381.83373395809753</v>
      </c>
      <c r="P94" s="583">
        <f t="shared" si="2"/>
        <v>283.88340218145214</v>
      </c>
      <c r="Q94" s="583">
        <f t="shared" si="2"/>
        <v>293.68847284306634</v>
      </c>
      <c r="R94" s="583">
        <f t="shared" si="2"/>
        <v>171.65361853206642</v>
      </c>
      <c r="T94" s="550" t="s">
        <v>235</v>
      </c>
      <c r="U94" s="584">
        <v>137.34561957954608</v>
      </c>
      <c r="X94" s="558" t="s">
        <v>188</v>
      </c>
    </row>
    <row r="95" spans="1:24" x14ac:dyDescent="0.2">
      <c r="A95" s="514" t="s">
        <v>185</v>
      </c>
      <c r="C95" s="515">
        <v>98</v>
      </c>
      <c r="D95" s="515">
        <v>92</v>
      </c>
      <c r="E95" s="515">
        <v>76</v>
      </c>
      <c r="F95" s="515">
        <v>58</v>
      </c>
      <c r="I95" s="556">
        <v>306162</v>
      </c>
      <c r="J95" s="556">
        <v>298198.5</v>
      </c>
      <c r="K95" s="556">
        <v>296075.5</v>
      </c>
      <c r="L95" s="556">
        <v>292824.5</v>
      </c>
      <c r="N95" s="554" t="s">
        <v>270</v>
      </c>
      <c r="O95" s="584">
        <f t="shared" si="3"/>
        <v>320.09197744984681</v>
      </c>
      <c r="P95" s="585" t="s">
        <v>45</v>
      </c>
      <c r="Q95" s="584">
        <f t="shared" si="2"/>
        <v>256.6912831355516</v>
      </c>
      <c r="R95" s="584">
        <f t="shared" si="2"/>
        <v>198.07085814199291</v>
      </c>
      <c r="T95" s="550" t="s">
        <v>215</v>
      </c>
      <c r="U95" s="584">
        <v>122.08458009123352</v>
      </c>
    </row>
    <row r="96" spans="1:24" x14ac:dyDescent="0.2">
      <c r="A96" s="514" t="s">
        <v>186</v>
      </c>
      <c r="C96" s="522">
        <v>139</v>
      </c>
      <c r="D96" s="522">
        <v>85</v>
      </c>
      <c r="E96" s="522">
        <v>92</v>
      </c>
      <c r="F96" s="522">
        <v>57</v>
      </c>
      <c r="I96" s="556">
        <v>309851.5</v>
      </c>
      <c r="J96" s="556">
        <v>305592.5</v>
      </c>
      <c r="K96" s="556">
        <v>304595.5</v>
      </c>
      <c r="L96" s="556">
        <v>302502</v>
      </c>
      <c r="N96" s="554" t="s">
        <v>271</v>
      </c>
      <c r="O96" s="584">
        <f t="shared" si="3"/>
        <v>448.60199159920154</v>
      </c>
      <c r="P96" s="584">
        <f t="shared" si="3"/>
        <v>278.14818753732504</v>
      </c>
      <c r="Q96" s="584">
        <f t="shared" si="2"/>
        <v>302.03991851488286</v>
      </c>
      <c r="R96" s="584">
        <f t="shared" si="2"/>
        <v>188.42850625780989</v>
      </c>
      <c r="T96" s="550" t="s">
        <v>218</v>
      </c>
      <c r="U96" s="584">
        <v>120.38210131219154</v>
      </c>
    </row>
    <row r="97" spans="1:25" x14ac:dyDescent="0.2">
      <c r="A97" s="514" t="s">
        <v>187</v>
      </c>
      <c r="C97" s="515">
        <v>75</v>
      </c>
      <c r="D97" s="515">
        <v>55</v>
      </c>
      <c r="E97" s="515">
        <v>31</v>
      </c>
      <c r="F97" s="515">
        <v>18</v>
      </c>
      <c r="I97" s="556">
        <v>320803</v>
      </c>
      <c r="J97" s="556">
        <v>317700</v>
      </c>
      <c r="K97" s="556">
        <v>316864.5</v>
      </c>
      <c r="L97" s="556">
        <v>315122.5</v>
      </c>
      <c r="N97" s="554" t="s">
        <v>272</v>
      </c>
      <c r="O97" s="584">
        <f t="shared" si="3"/>
        <v>233.78833739085982</v>
      </c>
      <c r="P97" s="584">
        <f t="shared" si="3"/>
        <v>173.11929493232611</v>
      </c>
      <c r="Q97" s="584">
        <f t="shared" si="3"/>
        <v>97.833616577432949</v>
      </c>
      <c r="R97" s="584">
        <f t="shared" si="3"/>
        <v>57.120643559250766</v>
      </c>
      <c r="T97" s="550" t="s">
        <v>203</v>
      </c>
      <c r="U97" s="584">
        <v>111.80676344755848</v>
      </c>
    </row>
    <row r="98" spans="1:25" x14ac:dyDescent="0.2">
      <c r="A98" s="514" t="s">
        <v>189</v>
      </c>
      <c r="C98" s="522">
        <v>196</v>
      </c>
      <c r="D98" s="522">
        <v>138</v>
      </c>
      <c r="E98" s="522">
        <v>182</v>
      </c>
      <c r="F98" s="522">
        <v>88</v>
      </c>
      <c r="I98" s="556">
        <v>393605.5</v>
      </c>
      <c r="J98" s="556">
        <v>381861</v>
      </c>
      <c r="K98" s="556">
        <v>379757.5</v>
      </c>
      <c r="L98" s="556">
        <v>377027.5</v>
      </c>
      <c r="N98" s="554" t="s">
        <v>273</v>
      </c>
      <c r="O98" s="584">
        <f t="shared" si="3"/>
        <v>497.96052138499084</v>
      </c>
      <c r="P98" s="584">
        <f t="shared" si="3"/>
        <v>361.38804434074177</v>
      </c>
      <c r="Q98" s="584">
        <f t="shared" si="3"/>
        <v>479.25320763908547</v>
      </c>
      <c r="R98" s="584">
        <f t="shared" si="3"/>
        <v>233.40472511952046</v>
      </c>
      <c r="T98" s="550" t="s">
        <v>236</v>
      </c>
      <c r="U98" s="584">
        <v>111.30834654773841</v>
      </c>
    </row>
    <row r="99" spans="1:25" x14ac:dyDescent="0.2">
      <c r="A99" s="492" t="s">
        <v>190</v>
      </c>
      <c r="C99" s="499">
        <v>14</v>
      </c>
      <c r="D99" s="499">
        <v>29</v>
      </c>
      <c r="E99" s="499">
        <v>25</v>
      </c>
      <c r="F99" s="499">
        <v>16</v>
      </c>
      <c r="I99" s="560">
        <v>314366</v>
      </c>
      <c r="J99" s="560">
        <v>305177</v>
      </c>
      <c r="K99" s="560">
        <v>302153</v>
      </c>
      <c r="L99" s="560">
        <v>297405</v>
      </c>
      <c r="N99" s="550" t="s">
        <v>214</v>
      </c>
      <c r="O99" s="584">
        <f t="shared" si="3"/>
        <v>44.53407811277301</v>
      </c>
      <c r="P99" s="584">
        <f t="shared" si="3"/>
        <v>95.026820500889656</v>
      </c>
      <c r="Q99" s="584">
        <f t="shared" si="3"/>
        <v>82.739539240053873</v>
      </c>
      <c r="R99" s="584">
        <f t="shared" si="3"/>
        <v>53.798692019300276</v>
      </c>
      <c r="T99" s="550" t="s">
        <v>207</v>
      </c>
      <c r="U99" s="584">
        <v>109.47115636687126</v>
      </c>
    </row>
    <row r="100" spans="1:25" x14ac:dyDescent="0.2">
      <c r="A100" s="492" t="s">
        <v>191</v>
      </c>
      <c r="C100" s="493">
        <v>1365</v>
      </c>
      <c r="D100" s="493">
        <v>1152</v>
      </c>
      <c r="E100" s="493">
        <v>1215</v>
      </c>
      <c r="F100" s="493">
        <v>692</v>
      </c>
      <c r="I100" s="552">
        <v>5825210</v>
      </c>
      <c r="J100" s="552">
        <v>5751590</v>
      </c>
      <c r="K100" s="552">
        <v>5726217</v>
      </c>
      <c r="L100" s="552">
        <v>5668201.5</v>
      </c>
      <c r="N100" s="550" t="s">
        <v>215</v>
      </c>
      <c r="O100" s="584">
        <f t="shared" si="3"/>
        <v>234.32631613280896</v>
      </c>
      <c r="P100" s="584">
        <f t="shared" si="3"/>
        <v>200.29244087287168</v>
      </c>
      <c r="Q100" s="584">
        <f t="shared" si="3"/>
        <v>212.18196935254113</v>
      </c>
      <c r="R100" s="584">
        <f t="shared" si="3"/>
        <v>122.08458009123352</v>
      </c>
      <c r="T100" s="550" t="s">
        <v>217</v>
      </c>
      <c r="U100" s="584">
        <v>58.267418316362949</v>
      </c>
    </row>
    <row r="101" spans="1:25" x14ac:dyDescent="0.2">
      <c r="A101" s="492" t="s">
        <v>192</v>
      </c>
      <c r="C101" s="499">
        <v>235</v>
      </c>
      <c r="D101" s="499">
        <v>149</v>
      </c>
      <c r="E101" s="499">
        <v>161</v>
      </c>
      <c r="F101" s="499">
        <v>100</v>
      </c>
      <c r="I101" s="552">
        <v>4102177.5</v>
      </c>
      <c r="J101" s="552">
        <v>3988247</v>
      </c>
      <c r="K101" s="552">
        <v>3964416.5</v>
      </c>
      <c r="L101" s="552">
        <v>3943541</v>
      </c>
      <c r="N101" s="550" t="s">
        <v>216</v>
      </c>
      <c r="O101" s="584">
        <f t="shared" si="3"/>
        <v>57.28664837150513</v>
      </c>
      <c r="P101" s="584">
        <f t="shared" si="3"/>
        <v>37.359772351110649</v>
      </c>
      <c r="Q101" s="584">
        <f t="shared" si="3"/>
        <v>40.611272806477324</v>
      </c>
      <c r="R101" s="584">
        <f t="shared" si="3"/>
        <v>25.357920711360681</v>
      </c>
      <c r="T101" s="554" t="s">
        <v>272</v>
      </c>
      <c r="U101" s="584">
        <v>57.120643559250766</v>
      </c>
    </row>
    <row r="102" spans="1:25" x14ac:dyDescent="0.2">
      <c r="A102" s="492" t="s">
        <v>193</v>
      </c>
      <c r="C102" s="493">
        <v>88</v>
      </c>
      <c r="D102" s="493">
        <v>108</v>
      </c>
      <c r="E102" s="493">
        <v>59</v>
      </c>
      <c r="F102" s="493">
        <v>32</v>
      </c>
      <c r="I102" s="552">
        <v>580075</v>
      </c>
      <c r="J102" s="552">
        <v>560777.5</v>
      </c>
      <c r="K102" s="552">
        <v>555920.5</v>
      </c>
      <c r="L102" s="552">
        <v>549192</v>
      </c>
      <c r="N102" s="550" t="s">
        <v>217</v>
      </c>
      <c r="O102" s="584">
        <f t="shared" si="3"/>
        <v>151.70452096711634</v>
      </c>
      <c r="P102" s="584">
        <f t="shared" si="3"/>
        <v>192.589752620246</v>
      </c>
      <c r="Q102" s="584">
        <f t="shared" si="3"/>
        <v>106.13028301708607</v>
      </c>
      <c r="R102" s="584">
        <f t="shared" si="3"/>
        <v>58.267418316362949</v>
      </c>
      <c r="T102" s="550" t="s">
        <v>214</v>
      </c>
      <c r="U102" s="584">
        <v>53.798692019300276</v>
      </c>
    </row>
    <row r="103" spans="1:25" x14ac:dyDescent="0.2">
      <c r="A103" s="492" t="s">
        <v>194</v>
      </c>
      <c r="C103" s="499">
        <v>621</v>
      </c>
      <c r="D103" s="499">
        <v>564</v>
      </c>
      <c r="E103" s="499">
        <v>389</v>
      </c>
      <c r="F103" s="499">
        <v>226</v>
      </c>
      <c r="I103" s="552">
        <v>1970292.5</v>
      </c>
      <c r="J103" s="552">
        <v>1918139</v>
      </c>
      <c r="K103" s="552">
        <v>1903065.5</v>
      </c>
      <c r="L103" s="552">
        <v>1877355.5</v>
      </c>
      <c r="N103" s="550" t="s">
        <v>218</v>
      </c>
      <c r="O103" s="584">
        <f t="shared" si="3"/>
        <v>315.18162912359458</v>
      </c>
      <c r="P103" s="584">
        <f t="shared" si="3"/>
        <v>294.03499954904203</v>
      </c>
      <c r="Q103" s="584">
        <f t="shared" si="3"/>
        <v>204.40704747156627</v>
      </c>
      <c r="R103" s="584">
        <f t="shared" si="3"/>
        <v>120.38210131219154</v>
      </c>
      <c r="T103" s="550" t="s">
        <v>216</v>
      </c>
      <c r="U103" s="584">
        <v>25.357920711360681</v>
      </c>
    </row>
    <row r="104" spans="1:25" x14ac:dyDescent="0.2">
      <c r="A104" s="492" t="s">
        <v>195</v>
      </c>
      <c r="C104" s="493">
        <v>1484</v>
      </c>
      <c r="D104" s="493">
        <v>1199</v>
      </c>
      <c r="E104" s="493">
        <v>1287</v>
      </c>
      <c r="F104" s="493">
        <v>818</v>
      </c>
      <c r="I104" s="552">
        <v>5060714</v>
      </c>
      <c r="J104" s="552">
        <v>4925368</v>
      </c>
      <c r="K104" s="552">
        <v>4891919</v>
      </c>
      <c r="L104" s="552">
        <v>4854497.5</v>
      </c>
      <c r="N104" s="550" t="s">
        <v>219</v>
      </c>
      <c r="O104" s="584">
        <f t="shared" si="3"/>
        <v>293.23925438189156</v>
      </c>
      <c r="P104" s="584">
        <f t="shared" si="3"/>
        <v>243.43358709440596</v>
      </c>
      <c r="Q104" s="584">
        <f t="shared" si="3"/>
        <v>263.08693991049319</v>
      </c>
      <c r="R104" s="584">
        <f t="shared" si="3"/>
        <v>168.50353718381768</v>
      </c>
      <c r="T104" s="550" t="s">
        <v>269</v>
      </c>
      <c r="U104" s="585"/>
    </row>
    <row r="105" spans="1:25" x14ac:dyDescent="0.2">
      <c r="A105" s="492" t="s">
        <v>196</v>
      </c>
      <c r="C105" s="499" t="s">
        <v>173</v>
      </c>
      <c r="D105" s="499" t="s">
        <v>173</v>
      </c>
      <c r="E105" s="499" t="s">
        <v>173</v>
      </c>
      <c r="F105" s="499" t="s">
        <v>173</v>
      </c>
      <c r="I105" s="552">
        <v>1655456</v>
      </c>
      <c r="J105" s="552">
        <v>1626648.5</v>
      </c>
      <c r="K105" s="552">
        <v>1616939</v>
      </c>
      <c r="L105" s="552">
        <v>1600832.5</v>
      </c>
      <c r="N105" s="550" t="s">
        <v>220</v>
      </c>
      <c r="O105" s="584" t="e">
        <f t="shared" si="3"/>
        <v>#VALUE!</v>
      </c>
      <c r="P105" s="584" t="e">
        <f t="shared" si="3"/>
        <v>#VALUE!</v>
      </c>
      <c r="Q105" s="584" t="e">
        <f t="shared" si="3"/>
        <v>#VALUE!</v>
      </c>
      <c r="R105" s="584" t="e">
        <f>F105/L105*1000000</f>
        <v>#VALUE!</v>
      </c>
    </row>
    <row r="106" spans="1:25" x14ac:dyDescent="0.2">
      <c r="T106" s="565" t="s">
        <v>220</v>
      </c>
      <c r="U106" s="588"/>
      <c r="V106" s="446" t="s">
        <v>291</v>
      </c>
    </row>
    <row r="109" spans="1:25" ht="15" x14ac:dyDescent="0.25">
      <c r="A109" s="540" t="s">
        <v>292</v>
      </c>
      <c r="I109" s="541" t="s">
        <v>23</v>
      </c>
    </row>
    <row r="110" spans="1:25" x14ac:dyDescent="0.2">
      <c r="N110" s="572" t="s">
        <v>293</v>
      </c>
      <c r="Y110" s="582" t="s">
        <v>294</v>
      </c>
    </row>
    <row r="112" spans="1:25" ht="13.5" thickBot="1" x14ac:dyDescent="0.25">
      <c r="C112" s="463" t="s">
        <v>12</v>
      </c>
      <c r="D112" s="467" t="s">
        <v>19</v>
      </c>
      <c r="E112" s="463" t="s">
        <v>20</v>
      </c>
      <c r="F112" s="463" t="s">
        <v>147</v>
      </c>
      <c r="I112" s="308" t="s">
        <v>12</v>
      </c>
      <c r="J112" s="308" t="s">
        <v>19</v>
      </c>
      <c r="K112" s="328" t="s">
        <v>20</v>
      </c>
      <c r="L112" s="308" t="s">
        <v>147</v>
      </c>
      <c r="N112" s="543" t="s">
        <v>136</v>
      </c>
      <c r="O112" s="544">
        <v>2011</v>
      </c>
      <c r="P112" s="544">
        <v>2018</v>
      </c>
      <c r="Q112" s="544">
        <v>2019</v>
      </c>
      <c r="R112" s="544">
        <v>2020</v>
      </c>
      <c r="T112" s="543" t="s">
        <v>136</v>
      </c>
      <c r="U112" s="544">
        <v>2020</v>
      </c>
    </row>
    <row r="113" spans="1:25" x14ac:dyDescent="0.2">
      <c r="A113" s="480" t="s">
        <v>27</v>
      </c>
      <c r="C113" s="481">
        <v>60503</v>
      </c>
      <c r="D113" s="481">
        <v>57767</v>
      </c>
      <c r="E113" s="481">
        <v>57581</v>
      </c>
      <c r="F113" s="481">
        <v>39251</v>
      </c>
      <c r="I113" s="547">
        <v>60026841</v>
      </c>
      <c r="J113" s="547">
        <v>59877221</v>
      </c>
      <c r="K113" s="547">
        <v>59729080.5</v>
      </c>
      <c r="L113" s="547">
        <v>59438850.5</v>
      </c>
      <c r="N113" s="548" t="s">
        <v>27</v>
      </c>
      <c r="O113" s="583">
        <f>C113/I113*1000000</f>
        <v>1007.932434758644</v>
      </c>
      <c r="P113" s="583">
        <f t="shared" ref="P113:R128" si="4">D113/J113*1000000</f>
        <v>964.75753275189572</v>
      </c>
      <c r="Q113" s="583">
        <f t="shared" si="4"/>
        <v>964.03627040600441</v>
      </c>
      <c r="R113" s="583">
        <f>F113/L113*1000000</f>
        <v>660.35933854407222</v>
      </c>
      <c r="T113" s="550" t="s">
        <v>235</v>
      </c>
      <c r="U113" s="584">
        <v>1086.7008143760031</v>
      </c>
    </row>
    <row r="114" spans="1:25" x14ac:dyDescent="0.2">
      <c r="A114" s="492" t="s">
        <v>171</v>
      </c>
      <c r="C114" s="493">
        <v>4145</v>
      </c>
      <c r="D114" s="493">
        <v>3637</v>
      </c>
      <c r="E114" s="493">
        <v>3442</v>
      </c>
      <c r="F114" s="493">
        <v>2375</v>
      </c>
      <c r="I114" s="552">
        <v>4413816</v>
      </c>
      <c r="J114" s="552">
        <v>4339238</v>
      </c>
      <c r="K114" s="552">
        <v>4319891</v>
      </c>
      <c r="L114" s="552">
        <v>4293081</v>
      </c>
      <c r="N114" s="550" t="s">
        <v>198</v>
      </c>
      <c r="O114" s="584">
        <f t="shared" ref="O114:R137" si="5">C114/I114*1000000</f>
        <v>939.09669093591572</v>
      </c>
      <c r="P114" s="584">
        <f t="shared" si="4"/>
        <v>838.16559497312664</v>
      </c>
      <c r="Q114" s="584">
        <f t="shared" si="4"/>
        <v>796.77936318300624</v>
      </c>
      <c r="R114" s="584">
        <f t="shared" si="4"/>
        <v>553.21574412409177</v>
      </c>
      <c r="T114" s="550" t="s">
        <v>216</v>
      </c>
      <c r="U114" s="584">
        <v>956.24719002541121</v>
      </c>
    </row>
    <row r="115" spans="1:25" x14ac:dyDescent="0.2">
      <c r="A115" s="492" t="s">
        <v>262</v>
      </c>
      <c r="C115" s="499">
        <v>108</v>
      </c>
      <c r="D115" s="499">
        <v>160</v>
      </c>
      <c r="E115" s="499">
        <v>167</v>
      </c>
      <c r="F115" s="499">
        <v>118</v>
      </c>
      <c r="I115" s="552">
        <v>127229</v>
      </c>
      <c r="J115" s="552">
        <v>125933</v>
      </c>
      <c r="K115" s="552">
        <v>125343.5</v>
      </c>
      <c r="L115" s="552">
        <v>124561.5</v>
      </c>
      <c r="N115" s="550" t="s">
        <v>269</v>
      </c>
      <c r="O115" s="584">
        <f t="shared" si="5"/>
        <v>848.863073670311</v>
      </c>
      <c r="P115" s="584">
        <f t="shared" si="4"/>
        <v>1270.5168621409796</v>
      </c>
      <c r="Q115" s="584">
        <f t="shared" si="4"/>
        <v>1332.3387331612728</v>
      </c>
      <c r="R115" s="585" t="s">
        <v>45</v>
      </c>
      <c r="T115" s="550" t="s">
        <v>214</v>
      </c>
      <c r="U115" s="584">
        <v>948.20194684016747</v>
      </c>
    </row>
    <row r="116" spans="1:25" x14ac:dyDescent="0.2">
      <c r="A116" s="492" t="s">
        <v>174</v>
      </c>
      <c r="C116" s="493">
        <v>776</v>
      </c>
      <c r="D116" s="493">
        <v>835</v>
      </c>
      <c r="E116" s="493">
        <v>809</v>
      </c>
      <c r="F116" s="493">
        <v>641</v>
      </c>
      <c r="I116" s="552">
        <v>1591344.5</v>
      </c>
      <c r="J116" s="552">
        <v>1537260.5</v>
      </c>
      <c r="K116" s="552">
        <v>1528903</v>
      </c>
      <c r="L116" s="552">
        <v>1521660.5</v>
      </c>
      <c r="N116" s="550" t="s">
        <v>200</v>
      </c>
      <c r="O116" s="584">
        <f t="shared" si="5"/>
        <v>487.637969025563</v>
      </c>
      <c r="P116" s="584">
        <f t="shared" si="4"/>
        <v>543.17404239554719</v>
      </c>
      <c r="Q116" s="584">
        <f t="shared" si="4"/>
        <v>529.13755810538669</v>
      </c>
      <c r="R116" s="584">
        <f t="shared" si="4"/>
        <v>421.25033803532392</v>
      </c>
      <c r="T116" s="550" t="s">
        <v>205</v>
      </c>
      <c r="U116" s="584">
        <v>946.19195925533893</v>
      </c>
    </row>
    <row r="117" spans="1:25" x14ac:dyDescent="0.2">
      <c r="A117" s="492" t="s">
        <v>175</v>
      </c>
      <c r="C117" s="499">
        <v>7702</v>
      </c>
      <c r="D117" s="499">
        <v>8559</v>
      </c>
      <c r="E117" s="499">
        <v>8692</v>
      </c>
      <c r="F117" s="499">
        <v>5258</v>
      </c>
      <c r="I117" s="552">
        <v>9778562</v>
      </c>
      <c r="J117" s="552">
        <v>9998897.5</v>
      </c>
      <c r="K117" s="552">
        <v>10019217.5</v>
      </c>
      <c r="L117" s="552">
        <v>10004578</v>
      </c>
      <c r="N117" s="550" t="s">
        <v>201</v>
      </c>
      <c r="O117" s="584">
        <f t="shared" si="5"/>
        <v>787.64137303623988</v>
      </c>
      <c r="P117" s="584">
        <f t="shared" si="4"/>
        <v>855.99437337966503</v>
      </c>
      <c r="Q117" s="584">
        <f t="shared" si="4"/>
        <v>867.53281880546058</v>
      </c>
      <c r="R117" s="584">
        <f t="shared" si="4"/>
        <v>525.55939890718025</v>
      </c>
      <c r="T117" s="550" t="s">
        <v>208</v>
      </c>
      <c r="U117" s="584">
        <v>922.64526182799341</v>
      </c>
    </row>
    <row r="118" spans="1:25" ht="22.5" x14ac:dyDescent="0.2">
      <c r="A118" s="492" t="s">
        <v>263</v>
      </c>
      <c r="C118" s="493">
        <v>1377</v>
      </c>
      <c r="D118" s="493">
        <v>1734</v>
      </c>
      <c r="E118" s="493">
        <v>1686</v>
      </c>
      <c r="F118" s="493">
        <v>1171</v>
      </c>
      <c r="I118" s="552">
        <v>1033737</v>
      </c>
      <c r="J118" s="552">
        <v>1071386</v>
      </c>
      <c r="K118" s="552">
        <v>1076051.5</v>
      </c>
      <c r="L118" s="552">
        <v>1077573.5</v>
      </c>
      <c r="N118" s="550" t="s">
        <v>235</v>
      </c>
      <c r="O118" s="584">
        <f t="shared" si="5"/>
        <v>1332.0602822574795</v>
      </c>
      <c r="P118" s="584">
        <f t="shared" si="4"/>
        <v>1618.4643069817973</v>
      </c>
      <c r="Q118" s="584">
        <f t="shared" si="4"/>
        <v>1566.8395053582472</v>
      </c>
      <c r="R118" s="584">
        <f t="shared" si="4"/>
        <v>1086.7008143760031</v>
      </c>
      <c r="T118" s="550" t="s">
        <v>220</v>
      </c>
      <c r="U118" s="584">
        <v>894.53456248545672</v>
      </c>
    </row>
    <row r="119" spans="1:25" x14ac:dyDescent="0.2">
      <c r="A119" s="492" t="s">
        <v>177</v>
      </c>
      <c r="C119" s="499">
        <v>5280</v>
      </c>
      <c r="D119" s="499">
        <v>5733</v>
      </c>
      <c r="E119" s="499">
        <v>5496</v>
      </c>
      <c r="F119" s="499">
        <v>3717</v>
      </c>
      <c r="I119" s="552">
        <v>4883467</v>
      </c>
      <c r="J119" s="552">
        <v>4882763</v>
      </c>
      <c r="K119" s="552">
        <v>4881861.5</v>
      </c>
      <c r="L119" s="552">
        <v>4874481.5</v>
      </c>
      <c r="N119" s="550" t="s">
        <v>203</v>
      </c>
      <c r="O119" s="584">
        <f t="shared" si="5"/>
        <v>1081.1990743461561</v>
      </c>
      <c r="P119" s="584">
        <f t="shared" si="4"/>
        <v>1174.1303028633583</v>
      </c>
      <c r="Q119" s="584">
        <f t="shared" si="4"/>
        <v>1125.8000662247382</v>
      </c>
      <c r="R119" s="584">
        <f t="shared" si="4"/>
        <v>762.54264171481623</v>
      </c>
      <c r="T119" s="550" t="s">
        <v>207</v>
      </c>
      <c r="U119" s="584">
        <v>873.46459501145705</v>
      </c>
    </row>
    <row r="120" spans="1:25" ht="22.5" x14ac:dyDescent="0.2">
      <c r="A120" s="492" t="s">
        <v>178</v>
      </c>
      <c r="C120" s="493">
        <v>1081</v>
      </c>
      <c r="D120" s="493">
        <v>1268</v>
      </c>
      <c r="E120" s="493">
        <v>1142</v>
      </c>
      <c r="F120" s="493">
        <v>802</v>
      </c>
      <c r="I120" s="552">
        <v>1224501.5</v>
      </c>
      <c r="J120" s="552">
        <v>1210784.5</v>
      </c>
      <c r="K120" s="552">
        <v>1208315</v>
      </c>
      <c r="L120" s="552">
        <v>1203863</v>
      </c>
      <c r="N120" s="550" t="s">
        <v>236</v>
      </c>
      <c r="O120" s="584">
        <f t="shared" si="5"/>
        <v>882.80822849134938</v>
      </c>
      <c r="P120" s="584">
        <f t="shared" si="4"/>
        <v>1047.2548996126066</v>
      </c>
      <c r="Q120" s="584">
        <f t="shared" si="4"/>
        <v>945.11778799402475</v>
      </c>
      <c r="R120" s="584">
        <f t="shared" si="4"/>
        <v>666.1887606812403</v>
      </c>
      <c r="T120" s="554" t="s">
        <v>270</v>
      </c>
      <c r="U120" s="584">
        <v>863.99874327455518</v>
      </c>
    </row>
    <row r="121" spans="1:25" ht="22.5" x14ac:dyDescent="0.2">
      <c r="A121" s="492" t="s">
        <v>179</v>
      </c>
      <c r="C121" s="499">
        <v>6240</v>
      </c>
      <c r="D121" s="499">
        <v>5813</v>
      </c>
      <c r="E121" s="499">
        <v>5670</v>
      </c>
      <c r="F121" s="499">
        <v>4212</v>
      </c>
      <c r="I121" s="552">
        <v>4381454.5</v>
      </c>
      <c r="J121" s="552">
        <v>4452686.5</v>
      </c>
      <c r="K121" s="552">
        <v>4461786</v>
      </c>
      <c r="L121" s="552">
        <v>4451528</v>
      </c>
      <c r="N121" s="550" t="s">
        <v>205</v>
      </c>
      <c r="O121" s="584">
        <f t="shared" si="5"/>
        <v>1424.1845944080899</v>
      </c>
      <c r="P121" s="584">
        <f t="shared" si="4"/>
        <v>1305.5039918036</v>
      </c>
      <c r="Q121" s="584">
        <f t="shared" si="4"/>
        <v>1270.7915619440287</v>
      </c>
      <c r="R121" s="584">
        <f t="shared" si="4"/>
        <v>946.19195925533893</v>
      </c>
      <c r="T121" s="554" t="s">
        <v>271</v>
      </c>
      <c r="U121" s="584">
        <v>842.96963325862316</v>
      </c>
    </row>
    <row r="122" spans="1:25" x14ac:dyDescent="0.2">
      <c r="A122" s="492" t="s">
        <v>180</v>
      </c>
      <c r="C122" s="493">
        <v>4893</v>
      </c>
      <c r="D122" s="493">
        <v>4485</v>
      </c>
      <c r="E122" s="493">
        <v>4303</v>
      </c>
      <c r="F122" s="493">
        <v>2965</v>
      </c>
      <c r="I122" s="552">
        <v>3729899</v>
      </c>
      <c r="J122" s="552">
        <v>3706695.5</v>
      </c>
      <c r="K122" s="552">
        <v>3696949</v>
      </c>
      <c r="L122" s="552">
        <v>3692710</v>
      </c>
      <c r="N122" s="550" t="s">
        <v>206</v>
      </c>
      <c r="O122" s="584">
        <f t="shared" si="5"/>
        <v>1311.8317680988143</v>
      </c>
      <c r="P122" s="584">
        <f t="shared" si="4"/>
        <v>1209.9726022814662</v>
      </c>
      <c r="Q122" s="584">
        <f t="shared" si="4"/>
        <v>1163.9327456234857</v>
      </c>
      <c r="R122" s="584">
        <f t="shared" si="4"/>
        <v>802.9333470540605</v>
      </c>
      <c r="T122" s="550" t="s">
        <v>217</v>
      </c>
      <c r="U122" s="584">
        <v>823.02728371862668</v>
      </c>
    </row>
    <row r="123" spans="1:25" x14ac:dyDescent="0.2">
      <c r="A123" s="492" t="s">
        <v>181</v>
      </c>
      <c r="C123" s="499">
        <v>1296</v>
      </c>
      <c r="D123" s="499">
        <v>1186</v>
      </c>
      <c r="E123" s="499">
        <v>1075</v>
      </c>
      <c r="F123" s="499">
        <v>758</v>
      </c>
      <c r="I123" s="552">
        <v>889928.5</v>
      </c>
      <c r="J123" s="552">
        <v>875110.5</v>
      </c>
      <c r="K123" s="552">
        <v>871954.5</v>
      </c>
      <c r="L123" s="552">
        <v>867808.5</v>
      </c>
      <c r="N123" s="550" t="s">
        <v>207</v>
      </c>
      <c r="O123" s="584">
        <f t="shared" si="5"/>
        <v>1456.2967699090434</v>
      </c>
      <c r="P123" s="584">
        <f t="shared" si="4"/>
        <v>1355.2574217770211</v>
      </c>
      <c r="Q123" s="584">
        <f t="shared" si="4"/>
        <v>1232.8624945453003</v>
      </c>
      <c r="R123" s="584">
        <f t="shared" si="4"/>
        <v>873.46459501145705</v>
      </c>
      <c r="T123" s="550" t="s">
        <v>206</v>
      </c>
      <c r="U123" s="584">
        <v>802.9333470540605</v>
      </c>
    </row>
    <row r="124" spans="1:25" x14ac:dyDescent="0.2">
      <c r="A124" s="492" t="s">
        <v>182</v>
      </c>
      <c r="C124" s="493">
        <v>2371</v>
      </c>
      <c r="D124" s="493">
        <v>2029</v>
      </c>
      <c r="E124" s="493">
        <v>2122</v>
      </c>
      <c r="F124" s="493">
        <v>1389</v>
      </c>
      <c r="I124" s="552">
        <v>1549813</v>
      </c>
      <c r="J124" s="552">
        <v>1523326</v>
      </c>
      <c r="K124" s="552">
        <v>1516496.5</v>
      </c>
      <c r="L124" s="552">
        <v>1505454</v>
      </c>
      <c r="N124" s="550" t="s">
        <v>208</v>
      </c>
      <c r="O124" s="584">
        <f t="shared" si="5"/>
        <v>1529.8619898013503</v>
      </c>
      <c r="P124" s="584">
        <f t="shared" si="4"/>
        <v>1331.953895620504</v>
      </c>
      <c r="Q124" s="584">
        <f t="shared" si="4"/>
        <v>1399.2778750231207</v>
      </c>
      <c r="R124" s="584">
        <f t="shared" si="4"/>
        <v>922.64526182799341</v>
      </c>
      <c r="T124" s="550" t="s">
        <v>203</v>
      </c>
      <c r="U124" s="584">
        <v>762.54264171481623</v>
      </c>
    </row>
    <row r="125" spans="1:25" x14ac:dyDescent="0.2">
      <c r="A125" s="492" t="s">
        <v>183</v>
      </c>
      <c r="C125" s="499">
        <v>6365</v>
      </c>
      <c r="D125" s="499">
        <v>4804</v>
      </c>
      <c r="E125" s="499">
        <v>5144</v>
      </c>
      <c r="F125" s="499">
        <v>3664</v>
      </c>
      <c r="I125" s="552">
        <v>5584376</v>
      </c>
      <c r="J125" s="552">
        <v>5773841</v>
      </c>
      <c r="K125" s="552">
        <v>5764388</v>
      </c>
      <c r="L125" s="552">
        <v>5743049.5</v>
      </c>
      <c r="N125" s="550" t="s">
        <v>209</v>
      </c>
      <c r="O125" s="584">
        <f t="shared" si="5"/>
        <v>1139.7871490028608</v>
      </c>
      <c r="P125" s="584">
        <f t="shared" si="4"/>
        <v>832.02845384900615</v>
      </c>
      <c r="Q125" s="584">
        <f t="shared" si="4"/>
        <v>892.37573876012505</v>
      </c>
      <c r="R125" s="584">
        <f t="shared" si="4"/>
        <v>637.98858080537184</v>
      </c>
      <c r="T125" s="554" t="s">
        <v>273</v>
      </c>
      <c r="U125" s="584">
        <v>713.47580746762503</v>
      </c>
    </row>
    <row r="126" spans="1:25" x14ac:dyDescent="0.2">
      <c r="A126" s="505" t="s">
        <v>184</v>
      </c>
      <c r="C126" s="507">
        <v>1536</v>
      </c>
      <c r="D126" s="507">
        <v>1434</v>
      </c>
      <c r="E126" s="507">
        <v>1369</v>
      </c>
      <c r="F126" s="507">
        <v>916</v>
      </c>
      <c r="I126" s="555">
        <v>1330422</v>
      </c>
      <c r="J126" s="555">
        <v>1303352</v>
      </c>
      <c r="K126" s="555">
        <v>1297293</v>
      </c>
      <c r="L126" s="555">
        <v>1287476.5</v>
      </c>
      <c r="N126" s="548" t="s">
        <v>137</v>
      </c>
      <c r="O126" s="583">
        <f t="shared" si="5"/>
        <v>1154.5208963772395</v>
      </c>
      <c r="P126" s="583">
        <f t="shared" si="4"/>
        <v>1100.2399965627092</v>
      </c>
      <c r="Q126" s="583">
        <f t="shared" si="4"/>
        <v>1055.2743289295479</v>
      </c>
      <c r="R126" s="583">
        <f>F126/L126*1000000</f>
        <v>711.46929672114402</v>
      </c>
      <c r="T126" s="548" t="s">
        <v>137</v>
      </c>
      <c r="U126" s="584">
        <v>711.46929672114402</v>
      </c>
      <c r="Y126" s="558" t="s">
        <v>188</v>
      </c>
    </row>
    <row r="127" spans="1:25" x14ac:dyDescent="0.2">
      <c r="A127" s="514" t="s">
        <v>185</v>
      </c>
      <c r="C127" s="515">
        <v>458</v>
      </c>
      <c r="D127" s="515">
        <v>369</v>
      </c>
      <c r="E127" s="515">
        <v>387</v>
      </c>
      <c r="F127" s="515">
        <v>253</v>
      </c>
      <c r="I127" s="556">
        <v>306162</v>
      </c>
      <c r="J127" s="556">
        <v>298198.5</v>
      </c>
      <c r="K127" s="556">
        <v>296075.5</v>
      </c>
      <c r="L127" s="556">
        <v>292824.5</v>
      </c>
      <c r="N127" s="554" t="s">
        <v>270</v>
      </c>
      <c r="O127" s="584">
        <f t="shared" si="5"/>
        <v>1495.9400578778557</v>
      </c>
      <c r="P127" s="585" t="s">
        <v>45</v>
      </c>
      <c r="Q127" s="584">
        <f t="shared" si="4"/>
        <v>1307.0990338612955</v>
      </c>
      <c r="R127" s="584">
        <f t="shared" si="4"/>
        <v>863.99874327455518</v>
      </c>
      <c r="T127" s="550" t="s">
        <v>236</v>
      </c>
      <c r="U127" s="584">
        <v>666.1887606812403</v>
      </c>
    </row>
    <row r="128" spans="1:25" x14ac:dyDescent="0.2">
      <c r="A128" s="514" t="s">
        <v>186</v>
      </c>
      <c r="C128" s="522">
        <v>374</v>
      </c>
      <c r="D128" s="522">
        <v>388</v>
      </c>
      <c r="E128" s="522">
        <v>411</v>
      </c>
      <c r="F128" s="522">
        <v>255</v>
      </c>
      <c r="I128" s="556">
        <v>309851.5</v>
      </c>
      <c r="J128" s="556">
        <v>305592.5</v>
      </c>
      <c r="K128" s="556">
        <v>304595.5</v>
      </c>
      <c r="L128" s="556">
        <v>302502</v>
      </c>
      <c r="N128" s="554" t="s">
        <v>271</v>
      </c>
      <c r="O128" s="584">
        <f t="shared" si="5"/>
        <v>1207.0298191230315</v>
      </c>
      <c r="P128" s="584">
        <f t="shared" si="5"/>
        <v>1269.6646678174366</v>
      </c>
      <c r="Q128" s="584">
        <f t="shared" si="4"/>
        <v>1349.3305055393137</v>
      </c>
      <c r="R128" s="584">
        <f t="shared" si="4"/>
        <v>842.96963325862316</v>
      </c>
      <c r="T128" s="548" t="s">
        <v>27</v>
      </c>
      <c r="U128" s="583">
        <v>660.35933854407222</v>
      </c>
    </row>
    <row r="129" spans="1:26" x14ac:dyDescent="0.2">
      <c r="A129" s="514" t="s">
        <v>187</v>
      </c>
      <c r="C129" s="515">
        <v>256</v>
      </c>
      <c r="D129" s="515">
        <v>255</v>
      </c>
      <c r="E129" s="515">
        <v>206</v>
      </c>
      <c r="F129" s="515">
        <v>139</v>
      </c>
      <c r="I129" s="556">
        <v>320803</v>
      </c>
      <c r="J129" s="556">
        <v>317700</v>
      </c>
      <c r="K129" s="556">
        <v>316864.5</v>
      </c>
      <c r="L129" s="556">
        <v>315122.5</v>
      </c>
      <c r="N129" s="554" t="s">
        <v>272</v>
      </c>
      <c r="O129" s="584">
        <f t="shared" si="5"/>
        <v>797.99752496080146</v>
      </c>
      <c r="P129" s="584">
        <f t="shared" si="5"/>
        <v>802.64400377714821</v>
      </c>
      <c r="Q129" s="584">
        <f t="shared" si="5"/>
        <v>650.12016177261887</v>
      </c>
      <c r="R129" s="584">
        <f t="shared" si="5"/>
        <v>441.09830304088092</v>
      </c>
      <c r="T129" s="550" t="s">
        <v>209</v>
      </c>
      <c r="U129" s="584">
        <v>637.98858080537184</v>
      </c>
    </row>
    <row r="130" spans="1:26" x14ac:dyDescent="0.2">
      <c r="A130" s="514" t="s">
        <v>189</v>
      </c>
      <c r="C130" s="522">
        <v>448</v>
      </c>
      <c r="D130" s="522">
        <v>422</v>
      </c>
      <c r="E130" s="522">
        <v>365</v>
      </c>
      <c r="F130" s="522">
        <v>269</v>
      </c>
      <c r="I130" s="556">
        <v>393605.5</v>
      </c>
      <c r="J130" s="556">
        <v>381861</v>
      </c>
      <c r="K130" s="556">
        <v>379757.5</v>
      </c>
      <c r="L130" s="556">
        <v>377027.5</v>
      </c>
      <c r="N130" s="554" t="s">
        <v>273</v>
      </c>
      <c r="O130" s="584">
        <f t="shared" si="5"/>
        <v>1138.1954774514077</v>
      </c>
      <c r="P130" s="584">
        <f t="shared" si="5"/>
        <v>1105.1141645782104</v>
      </c>
      <c r="Q130" s="584">
        <f t="shared" si="5"/>
        <v>961.13967466080328</v>
      </c>
      <c r="R130" s="584">
        <f t="shared" si="5"/>
        <v>713.47580746762503</v>
      </c>
      <c r="T130" s="550" t="s">
        <v>218</v>
      </c>
      <c r="U130" s="584">
        <v>604.04116322135042</v>
      </c>
    </row>
    <row r="131" spans="1:26" x14ac:dyDescent="0.2">
      <c r="A131" s="492" t="s">
        <v>190</v>
      </c>
      <c r="C131" s="499">
        <v>499</v>
      </c>
      <c r="D131" s="499">
        <v>333</v>
      </c>
      <c r="E131" s="499">
        <v>462</v>
      </c>
      <c r="F131" s="499">
        <v>282</v>
      </c>
      <c r="I131" s="560">
        <v>314366</v>
      </c>
      <c r="J131" s="560">
        <v>305177</v>
      </c>
      <c r="K131" s="560">
        <v>302153</v>
      </c>
      <c r="L131" s="560">
        <v>297405</v>
      </c>
      <c r="N131" s="550" t="s">
        <v>214</v>
      </c>
      <c r="O131" s="584">
        <f t="shared" si="5"/>
        <v>1587.3217841624094</v>
      </c>
      <c r="P131" s="584">
        <f t="shared" si="5"/>
        <v>1091.1700423033192</v>
      </c>
      <c r="Q131" s="584">
        <f t="shared" si="5"/>
        <v>1529.0266851561955</v>
      </c>
      <c r="R131" s="584">
        <f t="shared" si="5"/>
        <v>948.20194684016747</v>
      </c>
      <c r="T131" s="550" t="s">
        <v>198</v>
      </c>
      <c r="U131" s="584">
        <v>553.21574412409177</v>
      </c>
    </row>
    <row r="132" spans="1:26" x14ac:dyDescent="0.2">
      <c r="A132" s="492" t="s">
        <v>191</v>
      </c>
      <c r="C132" s="493">
        <v>2665</v>
      </c>
      <c r="D132" s="493">
        <v>2813</v>
      </c>
      <c r="E132" s="493">
        <v>3195</v>
      </c>
      <c r="F132" s="493">
        <v>2021</v>
      </c>
      <c r="I132" s="552">
        <v>5825210</v>
      </c>
      <c r="J132" s="552">
        <v>5751590</v>
      </c>
      <c r="K132" s="552">
        <v>5726217</v>
      </c>
      <c r="L132" s="552">
        <v>5668201.5</v>
      </c>
      <c r="N132" s="550" t="s">
        <v>215</v>
      </c>
      <c r="O132" s="584">
        <f t="shared" si="5"/>
        <v>457.49423625929364</v>
      </c>
      <c r="P132" s="584">
        <f t="shared" si="5"/>
        <v>489.08214945780207</v>
      </c>
      <c r="Q132" s="584">
        <f t="shared" si="5"/>
        <v>557.95999348260818</v>
      </c>
      <c r="R132" s="584">
        <f t="shared" si="5"/>
        <v>356.5504860756979</v>
      </c>
      <c r="T132" s="550" t="s">
        <v>201</v>
      </c>
      <c r="U132" s="584">
        <v>525.55939890718025</v>
      </c>
    </row>
    <row r="133" spans="1:26" x14ac:dyDescent="0.2">
      <c r="A133" s="492" t="s">
        <v>192</v>
      </c>
      <c r="C133" s="499">
        <v>6329</v>
      </c>
      <c r="D133" s="499">
        <v>5422</v>
      </c>
      <c r="E133" s="499">
        <v>5356</v>
      </c>
      <c r="F133" s="499">
        <v>3771</v>
      </c>
      <c r="I133" s="552">
        <v>4102177.5</v>
      </c>
      <c r="J133" s="552">
        <v>3988247</v>
      </c>
      <c r="K133" s="552">
        <v>3964416.5</v>
      </c>
      <c r="L133" s="552">
        <v>3943541</v>
      </c>
      <c r="N133" s="550" t="s">
        <v>216</v>
      </c>
      <c r="O133" s="584">
        <f t="shared" si="5"/>
        <v>1542.8391384819404</v>
      </c>
      <c r="P133" s="584">
        <f t="shared" si="5"/>
        <v>1359.494534816926</v>
      </c>
      <c r="Q133" s="584">
        <f t="shared" si="5"/>
        <v>1351.0184916241772</v>
      </c>
      <c r="R133" s="584">
        <f t="shared" si="5"/>
        <v>956.24719002541121</v>
      </c>
      <c r="T133" s="550" t="s">
        <v>219</v>
      </c>
      <c r="U133" s="584">
        <v>447.62614462155972</v>
      </c>
    </row>
    <row r="134" spans="1:26" x14ac:dyDescent="0.2">
      <c r="A134" s="492" t="s">
        <v>193</v>
      </c>
      <c r="C134" s="493">
        <v>732</v>
      </c>
      <c r="D134" s="493">
        <v>703</v>
      </c>
      <c r="E134" s="493">
        <v>654</v>
      </c>
      <c r="F134" s="493">
        <v>452</v>
      </c>
      <c r="I134" s="552">
        <v>580075</v>
      </c>
      <c r="J134" s="552">
        <v>560777.5</v>
      </c>
      <c r="K134" s="552">
        <v>555920.5</v>
      </c>
      <c r="L134" s="552">
        <v>549192</v>
      </c>
      <c r="N134" s="550" t="s">
        <v>217</v>
      </c>
      <c r="O134" s="584">
        <f t="shared" si="5"/>
        <v>1261.9057880446494</v>
      </c>
      <c r="P134" s="584">
        <f t="shared" si="5"/>
        <v>1253.6166304817866</v>
      </c>
      <c r="Q134" s="584">
        <f t="shared" si="5"/>
        <v>1176.427204969056</v>
      </c>
      <c r="R134" s="584">
        <f t="shared" si="5"/>
        <v>823.02728371862668</v>
      </c>
      <c r="T134" s="554" t="s">
        <v>272</v>
      </c>
      <c r="U134" s="584">
        <v>441.09830304088092</v>
      </c>
    </row>
    <row r="135" spans="1:26" x14ac:dyDescent="0.2">
      <c r="A135" s="492" t="s">
        <v>194</v>
      </c>
      <c r="C135" s="499">
        <v>1678</v>
      </c>
      <c r="D135" s="499">
        <v>1646</v>
      </c>
      <c r="E135" s="499">
        <v>1558</v>
      </c>
      <c r="F135" s="499">
        <v>1134</v>
      </c>
      <c r="I135" s="552">
        <v>1970292.5</v>
      </c>
      <c r="J135" s="552">
        <v>1918139</v>
      </c>
      <c r="K135" s="552">
        <v>1903065.5</v>
      </c>
      <c r="L135" s="552">
        <v>1877355.5</v>
      </c>
      <c r="N135" s="550" t="s">
        <v>218</v>
      </c>
      <c r="O135" s="584">
        <f t="shared" si="5"/>
        <v>851.6501991455583</v>
      </c>
      <c r="P135" s="584">
        <f t="shared" si="5"/>
        <v>858.12342066972201</v>
      </c>
      <c r="Q135" s="584">
        <f t="shared" si="5"/>
        <v>818.67912586298269</v>
      </c>
      <c r="R135" s="584">
        <f t="shared" si="5"/>
        <v>604.04116322135042</v>
      </c>
      <c r="T135" s="550" t="s">
        <v>200</v>
      </c>
      <c r="U135" s="584">
        <v>421.25033803532392</v>
      </c>
    </row>
    <row r="136" spans="1:26" x14ac:dyDescent="0.2">
      <c r="A136" s="492" t="s">
        <v>195</v>
      </c>
      <c r="C136" s="493">
        <v>3354</v>
      </c>
      <c r="D136" s="493">
        <v>2989</v>
      </c>
      <c r="E136" s="493">
        <v>2850</v>
      </c>
      <c r="F136" s="493">
        <v>2173</v>
      </c>
      <c r="I136" s="552">
        <v>5060714</v>
      </c>
      <c r="J136" s="552">
        <v>4925368</v>
      </c>
      <c r="K136" s="552">
        <v>4891919</v>
      </c>
      <c r="L136" s="552">
        <v>4854497.5</v>
      </c>
      <c r="N136" s="550" t="s">
        <v>219</v>
      </c>
      <c r="O136" s="584">
        <f t="shared" si="5"/>
        <v>662.75233099519164</v>
      </c>
      <c r="P136" s="584">
        <f t="shared" si="5"/>
        <v>606.85820836128391</v>
      </c>
      <c r="Q136" s="584">
        <f t="shared" si="5"/>
        <v>582.59345667824834</v>
      </c>
      <c r="R136" s="584">
        <f t="shared" si="5"/>
        <v>447.62614462155972</v>
      </c>
      <c r="T136" s="550" t="s">
        <v>215</v>
      </c>
      <c r="U136" s="584">
        <v>356.5504860756979</v>
      </c>
    </row>
    <row r="137" spans="1:26" x14ac:dyDescent="0.2">
      <c r="A137" s="492" t="s">
        <v>196</v>
      </c>
      <c r="C137" s="499">
        <v>2076</v>
      </c>
      <c r="D137" s="499">
        <v>2184</v>
      </c>
      <c r="E137" s="499">
        <v>2389</v>
      </c>
      <c r="F137" s="499">
        <v>1432</v>
      </c>
      <c r="I137" s="552">
        <v>1655456</v>
      </c>
      <c r="J137" s="552">
        <v>1626648.5</v>
      </c>
      <c r="K137" s="552">
        <v>1616939</v>
      </c>
      <c r="L137" s="552">
        <v>1600832.5</v>
      </c>
      <c r="N137" s="550" t="s">
        <v>220</v>
      </c>
      <c r="O137" s="584">
        <f t="shared" si="5"/>
        <v>1254.0351419790077</v>
      </c>
      <c r="P137" s="584">
        <f t="shared" si="5"/>
        <v>1342.6379454442679</v>
      </c>
      <c r="Q137" s="584">
        <f t="shared" si="5"/>
        <v>1477.4830714083835</v>
      </c>
      <c r="R137" s="584">
        <f>F137/L137*1000000</f>
        <v>894.53456248545672</v>
      </c>
      <c r="T137" s="550" t="s">
        <v>269</v>
      </c>
      <c r="U137" s="585" t="s">
        <v>45</v>
      </c>
    </row>
    <row r="141" spans="1:26" ht="15" x14ac:dyDescent="0.25">
      <c r="I141" s="541" t="s">
        <v>23</v>
      </c>
    </row>
    <row r="142" spans="1:26" x14ac:dyDescent="0.2">
      <c r="A142" s="540" t="s">
        <v>295</v>
      </c>
      <c r="N142" s="446" t="s">
        <v>296</v>
      </c>
    </row>
    <row r="143" spans="1:26" x14ac:dyDescent="0.2">
      <c r="Z143" s="539" t="s">
        <v>297</v>
      </c>
    </row>
    <row r="144" spans="1:26" ht="13.5" thickBot="1" x14ac:dyDescent="0.25">
      <c r="C144" s="463" t="s">
        <v>12</v>
      </c>
      <c r="D144" s="467" t="s">
        <v>19</v>
      </c>
      <c r="E144" s="463" t="s">
        <v>20</v>
      </c>
      <c r="F144" s="463" t="s">
        <v>147</v>
      </c>
      <c r="I144" s="308" t="s">
        <v>12</v>
      </c>
      <c r="J144" s="308" t="s">
        <v>19</v>
      </c>
      <c r="K144" s="328" t="s">
        <v>20</v>
      </c>
      <c r="L144" s="308" t="s">
        <v>147</v>
      </c>
      <c r="N144" s="543" t="s">
        <v>136</v>
      </c>
      <c r="O144" s="544">
        <v>2011</v>
      </c>
      <c r="P144" s="544"/>
      <c r="Q144" s="544"/>
      <c r="R144" s="544">
        <v>2020</v>
      </c>
      <c r="T144" s="589" t="s">
        <v>136</v>
      </c>
      <c r="U144" s="590">
        <v>2011</v>
      </c>
      <c r="V144" s="590">
        <v>2020</v>
      </c>
    </row>
    <row r="145" spans="1:23" x14ac:dyDescent="0.2">
      <c r="A145" s="480" t="s">
        <v>27</v>
      </c>
      <c r="C145" s="481">
        <v>292019</v>
      </c>
      <c r="D145" s="481">
        <v>242919</v>
      </c>
      <c r="E145" s="481">
        <v>241384</v>
      </c>
      <c r="F145" s="481">
        <v>159248</v>
      </c>
      <c r="I145" s="547">
        <v>60026841</v>
      </c>
      <c r="J145" s="547">
        <v>59877221</v>
      </c>
      <c r="K145" s="547">
        <v>59729080.5</v>
      </c>
      <c r="L145" s="547">
        <v>59438850.5</v>
      </c>
      <c r="N145" s="548" t="s">
        <v>27</v>
      </c>
      <c r="O145" s="577">
        <f>C145/I145*1000000</f>
        <v>4864.8070618941947</v>
      </c>
      <c r="P145" s="577"/>
      <c r="Q145" s="577"/>
      <c r="R145" s="577">
        <f>F145/L145*1000000</f>
        <v>2679.1904395930401</v>
      </c>
      <c r="T145" s="591" t="s">
        <v>272</v>
      </c>
      <c r="U145" s="592">
        <v>5102.8201107844998</v>
      </c>
      <c r="V145" s="593">
        <v>2716.4039381510365</v>
      </c>
      <c r="W145" s="594"/>
    </row>
    <row r="146" spans="1:23" x14ac:dyDescent="0.2">
      <c r="A146" s="492" t="s">
        <v>171</v>
      </c>
      <c r="C146" s="493">
        <v>19332</v>
      </c>
      <c r="D146" s="493">
        <v>15744</v>
      </c>
      <c r="E146" s="493">
        <v>15327</v>
      </c>
      <c r="F146" s="493">
        <v>9837</v>
      </c>
      <c r="I146" s="552">
        <v>4413816</v>
      </c>
      <c r="J146" s="552">
        <v>4339238</v>
      </c>
      <c r="K146" s="552">
        <v>4319891</v>
      </c>
      <c r="L146" s="552">
        <v>4293081</v>
      </c>
      <c r="N146" s="550" t="s">
        <v>198</v>
      </c>
      <c r="O146" s="577">
        <f t="shared" ref="O146:Q169" si="6">C146/I146*1000000</f>
        <v>4379.8835293541915</v>
      </c>
      <c r="P146" s="577"/>
      <c r="Q146" s="577"/>
      <c r="R146" s="577">
        <f t="shared" ref="R146:R168" si="7">F146/L146*1000000</f>
        <v>2291.3613789257643</v>
      </c>
      <c r="T146" s="595" t="s">
        <v>27</v>
      </c>
      <c r="U146" s="596">
        <v>4864.8070618941947</v>
      </c>
      <c r="V146" s="596">
        <v>2679.1904395930401</v>
      </c>
      <c r="W146" s="594"/>
    </row>
    <row r="147" spans="1:23" x14ac:dyDescent="0.2">
      <c r="A147" s="492" t="s">
        <v>262</v>
      </c>
      <c r="C147" s="499">
        <v>398</v>
      </c>
      <c r="D147" s="499">
        <v>391</v>
      </c>
      <c r="E147" s="499">
        <v>438</v>
      </c>
      <c r="F147" s="499">
        <v>278</v>
      </c>
      <c r="I147" s="552">
        <v>127229</v>
      </c>
      <c r="J147" s="552">
        <v>125933</v>
      </c>
      <c r="K147" s="552">
        <v>125343.5</v>
      </c>
      <c r="L147" s="552">
        <v>124561.5</v>
      </c>
      <c r="N147" s="550" t="s">
        <v>269</v>
      </c>
      <c r="O147" s="577">
        <f t="shared" si="6"/>
        <v>3128.2176233405903</v>
      </c>
      <c r="P147" s="577"/>
      <c r="Q147" s="577"/>
      <c r="R147" s="577">
        <f t="shared" si="7"/>
        <v>2231.8292570336739</v>
      </c>
      <c r="T147" s="597" t="s">
        <v>271</v>
      </c>
      <c r="U147" s="596">
        <v>4947.5313174214098</v>
      </c>
      <c r="V147" s="596">
        <v>2641.3048508770194</v>
      </c>
      <c r="W147" s="594"/>
    </row>
    <row r="148" spans="1:23" x14ac:dyDescent="0.2">
      <c r="A148" s="492" t="s">
        <v>174</v>
      </c>
      <c r="C148" s="493">
        <v>11785</v>
      </c>
      <c r="D148" s="493">
        <v>10425</v>
      </c>
      <c r="E148" s="493">
        <v>10051</v>
      </c>
      <c r="F148" s="493">
        <v>6880</v>
      </c>
      <c r="I148" s="552">
        <v>1591344.5</v>
      </c>
      <c r="J148" s="552">
        <v>1537260.5</v>
      </c>
      <c r="K148" s="552">
        <v>1528903</v>
      </c>
      <c r="L148" s="552">
        <v>1521660.5</v>
      </c>
      <c r="N148" s="550" t="s">
        <v>200</v>
      </c>
      <c r="O148" s="577">
        <f t="shared" si="6"/>
        <v>7405.6874548534279</v>
      </c>
      <c r="P148" s="577">
        <f t="shared" si="6"/>
        <v>6781.5441820042861</v>
      </c>
      <c r="Q148" s="577">
        <f t="shared" si="6"/>
        <v>6573.9945568816338</v>
      </c>
      <c r="R148" s="577">
        <f>F148/L148*1000000</f>
        <v>4521.37648312485</v>
      </c>
      <c r="T148" s="595" t="s">
        <v>137</v>
      </c>
      <c r="U148" s="596">
        <v>4675.9599585695369</v>
      </c>
      <c r="V148" s="596">
        <v>2400.0438066248198</v>
      </c>
      <c r="W148" s="594"/>
    </row>
    <row r="149" spans="1:23" x14ac:dyDescent="0.2">
      <c r="A149" s="492" t="s">
        <v>175</v>
      </c>
      <c r="C149" s="499">
        <v>50838</v>
      </c>
      <c r="D149" s="499">
        <v>44625</v>
      </c>
      <c r="E149" s="499">
        <v>44400</v>
      </c>
      <c r="F149" s="499">
        <v>25940</v>
      </c>
      <c r="I149" s="552">
        <v>9778562</v>
      </c>
      <c r="J149" s="552">
        <v>9998897.5</v>
      </c>
      <c r="K149" s="552">
        <v>10019217.5</v>
      </c>
      <c r="L149" s="552">
        <v>10004578</v>
      </c>
      <c r="N149" s="550" t="s">
        <v>201</v>
      </c>
      <c r="O149" s="577">
        <f t="shared" si="6"/>
        <v>5198.9239317601096</v>
      </c>
      <c r="P149" s="577"/>
      <c r="Q149" s="577"/>
      <c r="R149" s="577">
        <f t="shared" si="7"/>
        <v>2592.8130102039286</v>
      </c>
      <c r="T149" s="595" t="s">
        <v>273</v>
      </c>
      <c r="U149" s="596">
        <v>4435.9136241744591</v>
      </c>
      <c r="V149" s="596">
        <v>2249.172805697197</v>
      </c>
      <c r="W149" s="594"/>
    </row>
    <row r="150" spans="1:23" ht="22.5" x14ac:dyDescent="0.2">
      <c r="A150" s="492" t="s">
        <v>263</v>
      </c>
      <c r="C150" s="493">
        <v>3925</v>
      </c>
      <c r="D150" s="493">
        <v>4131</v>
      </c>
      <c r="E150" s="493">
        <v>4066</v>
      </c>
      <c r="F150" s="493">
        <v>2814</v>
      </c>
      <c r="I150" s="552">
        <v>1033737</v>
      </c>
      <c r="J150" s="552">
        <v>1071386</v>
      </c>
      <c r="K150" s="552">
        <v>1076051.5</v>
      </c>
      <c r="L150" s="552">
        <v>1077573.5</v>
      </c>
      <c r="N150" s="550" t="s">
        <v>235</v>
      </c>
      <c r="O150" s="577">
        <f t="shared" si="6"/>
        <v>3796.903854655488</v>
      </c>
      <c r="P150" s="577"/>
      <c r="Q150" s="577"/>
      <c r="R150" s="577">
        <f t="shared" si="7"/>
        <v>2611.4227938975855</v>
      </c>
      <c r="T150" s="595" t="s">
        <v>270</v>
      </c>
      <c r="U150" s="596">
        <v>4262.449291551532</v>
      </c>
      <c r="V150" s="596">
        <v>2004.6136849887903</v>
      </c>
      <c r="W150" s="594"/>
    </row>
    <row r="151" spans="1:23" x14ac:dyDescent="0.2">
      <c r="A151" s="492" t="s">
        <v>177</v>
      </c>
      <c r="C151" s="499">
        <v>21517</v>
      </c>
      <c r="D151" s="499">
        <v>19314</v>
      </c>
      <c r="E151" s="499">
        <v>18822</v>
      </c>
      <c r="F151" s="499">
        <v>12919</v>
      </c>
      <c r="I151" s="552">
        <v>4883467</v>
      </c>
      <c r="J151" s="552">
        <v>4882763</v>
      </c>
      <c r="K151" s="552">
        <v>4881861.5</v>
      </c>
      <c r="L151" s="552">
        <v>4874481.5</v>
      </c>
      <c r="N151" s="550" t="s">
        <v>203</v>
      </c>
      <c r="O151" s="577">
        <f t="shared" si="6"/>
        <v>4406.0910005125461</v>
      </c>
      <c r="P151" s="577"/>
      <c r="Q151" s="577"/>
      <c r="R151" s="577">
        <f t="shared" si="7"/>
        <v>2650.3331687688219</v>
      </c>
      <c r="T151" s="554"/>
      <c r="U151" s="594"/>
      <c r="V151" s="594"/>
      <c r="W151" s="594"/>
    </row>
    <row r="152" spans="1:23" ht="22.5" x14ac:dyDescent="0.2">
      <c r="A152" s="492" t="s">
        <v>178</v>
      </c>
      <c r="C152" s="493">
        <v>4697</v>
      </c>
      <c r="D152" s="493">
        <v>4537</v>
      </c>
      <c r="E152" s="493">
        <v>4402</v>
      </c>
      <c r="F152" s="493">
        <v>3029</v>
      </c>
      <c r="I152" s="552">
        <v>1224501.5</v>
      </c>
      <c r="J152" s="552">
        <v>1210784.5</v>
      </c>
      <c r="K152" s="552">
        <v>1208315</v>
      </c>
      <c r="L152" s="552">
        <v>1203863</v>
      </c>
      <c r="N152" s="550" t="s">
        <v>236</v>
      </c>
      <c r="O152" s="577">
        <f t="shared" si="6"/>
        <v>3835.8466690322552</v>
      </c>
      <c r="P152" s="577"/>
      <c r="Q152" s="577"/>
      <c r="R152" s="577">
        <f t="shared" si="7"/>
        <v>2516.0670275604452</v>
      </c>
      <c r="T152" s="548"/>
      <c r="U152" s="594"/>
      <c r="V152" s="594"/>
      <c r="W152" s="594"/>
    </row>
    <row r="153" spans="1:23" ht="22.5" x14ac:dyDescent="0.2">
      <c r="A153" s="492" t="s">
        <v>179</v>
      </c>
      <c r="C153" s="499">
        <v>27989</v>
      </c>
      <c r="D153" s="499">
        <v>22402</v>
      </c>
      <c r="E153" s="499">
        <v>22392</v>
      </c>
      <c r="F153" s="499">
        <v>15096</v>
      </c>
      <c r="I153" s="552">
        <v>4381454.5</v>
      </c>
      <c r="J153" s="552">
        <v>4452686.5</v>
      </c>
      <c r="K153" s="552">
        <v>4461786</v>
      </c>
      <c r="L153" s="552">
        <v>4451528</v>
      </c>
      <c r="N153" s="550" t="s">
        <v>205</v>
      </c>
      <c r="O153" s="577">
        <f t="shared" si="6"/>
        <v>6388.0613161679521</v>
      </c>
      <c r="P153" s="577"/>
      <c r="Q153" s="577"/>
      <c r="R153" s="577">
        <f t="shared" si="7"/>
        <v>3391.1951132285362</v>
      </c>
      <c r="T153" s="550"/>
      <c r="U153" s="594"/>
      <c r="V153" s="594"/>
      <c r="W153" s="594"/>
    </row>
    <row r="154" spans="1:23" x14ac:dyDescent="0.2">
      <c r="A154" s="492" t="s">
        <v>180</v>
      </c>
      <c r="C154" s="493">
        <v>24876</v>
      </c>
      <c r="D154" s="493">
        <v>20985</v>
      </c>
      <c r="E154" s="493">
        <v>20378</v>
      </c>
      <c r="F154" s="493">
        <v>13187</v>
      </c>
      <c r="I154" s="552">
        <v>3729899</v>
      </c>
      <c r="J154" s="552">
        <v>3706695.5</v>
      </c>
      <c r="K154" s="552">
        <v>3696949</v>
      </c>
      <c r="L154" s="552">
        <v>3692710</v>
      </c>
      <c r="N154" s="550" t="s">
        <v>206</v>
      </c>
      <c r="O154" s="577">
        <f t="shared" si="6"/>
        <v>6669.3494917690805</v>
      </c>
      <c r="P154" s="577"/>
      <c r="Q154" s="577"/>
      <c r="R154" s="577">
        <f t="shared" si="7"/>
        <v>3571.0900666448219</v>
      </c>
      <c r="T154" s="554"/>
      <c r="U154" s="594"/>
      <c r="V154" s="594"/>
      <c r="W154" s="594"/>
    </row>
    <row r="155" spans="1:23" x14ac:dyDescent="0.2">
      <c r="A155" s="492" t="s">
        <v>181</v>
      </c>
      <c r="C155" s="499">
        <v>4079</v>
      </c>
      <c r="D155" s="499">
        <v>3400</v>
      </c>
      <c r="E155" s="499">
        <v>3222</v>
      </c>
      <c r="F155" s="499">
        <v>2268</v>
      </c>
      <c r="I155" s="552">
        <v>889928.5</v>
      </c>
      <c r="J155" s="552">
        <v>875110.5</v>
      </c>
      <c r="K155" s="552">
        <v>871954.5</v>
      </c>
      <c r="L155" s="552">
        <v>867808.5</v>
      </c>
      <c r="N155" s="550" t="s">
        <v>207</v>
      </c>
      <c r="O155" s="577">
        <f t="shared" si="6"/>
        <v>4583.5142935640333</v>
      </c>
      <c r="P155" s="577"/>
      <c r="Q155" s="577"/>
      <c r="R155" s="577">
        <f t="shared" si="7"/>
        <v>2613.479817263832</v>
      </c>
      <c r="T155" s="550"/>
      <c r="U155" s="594"/>
      <c r="V155" s="594"/>
      <c r="W155" s="594"/>
    </row>
    <row r="156" spans="1:23" x14ac:dyDescent="0.2">
      <c r="A156" s="492" t="s">
        <v>182</v>
      </c>
      <c r="C156" s="493">
        <v>9465</v>
      </c>
      <c r="D156" s="493">
        <v>7298</v>
      </c>
      <c r="E156" s="493">
        <v>7560</v>
      </c>
      <c r="F156" s="493">
        <v>4918</v>
      </c>
      <c r="I156" s="552">
        <v>1549813</v>
      </c>
      <c r="J156" s="552">
        <v>1523326</v>
      </c>
      <c r="K156" s="552">
        <v>1516496.5</v>
      </c>
      <c r="L156" s="552">
        <v>1505454</v>
      </c>
      <c r="N156" s="550" t="s">
        <v>208</v>
      </c>
      <c r="O156" s="577">
        <f t="shared" si="6"/>
        <v>6107.1884156346605</v>
      </c>
      <c r="P156" s="577"/>
      <c r="Q156" s="577"/>
      <c r="R156" s="577">
        <f t="shared" si="7"/>
        <v>3266.7886232325927</v>
      </c>
      <c r="T156" s="550"/>
      <c r="U156" s="594"/>
      <c r="V156" s="594"/>
      <c r="W156" s="594"/>
    </row>
    <row r="157" spans="1:23" x14ac:dyDescent="0.2">
      <c r="A157" s="492" t="s">
        <v>183</v>
      </c>
      <c r="C157" s="499">
        <v>37509</v>
      </c>
      <c r="D157" s="499">
        <v>25526</v>
      </c>
      <c r="E157" s="499">
        <v>26042</v>
      </c>
      <c r="F157" s="499">
        <v>17833</v>
      </c>
      <c r="I157" s="552">
        <v>5584376</v>
      </c>
      <c r="J157" s="552">
        <v>5773841</v>
      </c>
      <c r="K157" s="552">
        <v>5764388</v>
      </c>
      <c r="L157" s="552">
        <v>5743049.5</v>
      </c>
      <c r="N157" s="550" t="s">
        <v>209</v>
      </c>
      <c r="O157" s="577">
        <f t="shared" si="6"/>
        <v>6716.775517980881</v>
      </c>
      <c r="P157" s="577"/>
      <c r="Q157" s="577"/>
      <c r="R157" s="577">
        <f t="shared" si="7"/>
        <v>3105.1447493182845</v>
      </c>
      <c r="T157" s="550"/>
      <c r="U157" s="594"/>
      <c r="V157" s="594"/>
      <c r="W157" s="594"/>
    </row>
    <row r="158" spans="1:23" x14ac:dyDescent="0.2">
      <c r="A158" s="505" t="s">
        <v>184</v>
      </c>
      <c r="C158" s="507">
        <v>6221</v>
      </c>
      <c r="D158" s="507">
        <v>4683</v>
      </c>
      <c r="E158" s="507">
        <v>4648</v>
      </c>
      <c r="F158" s="507">
        <v>3090</v>
      </c>
      <c r="I158" s="555">
        <v>1330422</v>
      </c>
      <c r="J158" s="555">
        <v>1303352</v>
      </c>
      <c r="K158" s="555">
        <v>1297293</v>
      </c>
      <c r="L158" s="555">
        <v>1287476.5</v>
      </c>
      <c r="N158" s="548" t="s">
        <v>137</v>
      </c>
      <c r="O158" s="577">
        <f t="shared" si="6"/>
        <v>4675.9599585695369</v>
      </c>
      <c r="P158" s="577"/>
      <c r="Q158" s="577"/>
      <c r="R158" s="577">
        <f t="shared" si="7"/>
        <v>2400.0438066248198</v>
      </c>
    </row>
    <row r="159" spans="1:23" x14ac:dyDescent="0.2">
      <c r="A159" s="514" t="s">
        <v>185</v>
      </c>
      <c r="C159" s="515">
        <v>1305</v>
      </c>
      <c r="D159" s="515">
        <v>954</v>
      </c>
      <c r="E159" s="515">
        <v>960</v>
      </c>
      <c r="F159" s="515">
        <v>587</v>
      </c>
      <c r="I159" s="556">
        <v>306162</v>
      </c>
      <c r="J159" s="556">
        <v>298198.5</v>
      </c>
      <c r="K159" s="556">
        <v>296075.5</v>
      </c>
      <c r="L159" s="556">
        <v>292824.5</v>
      </c>
      <c r="N159" s="554" t="s">
        <v>270</v>
      </c>
      <c r="O159" s="577">
        <f t="shared" si="6"/>
        <v>4262.449291551532</v>
      </c>
      <c r="P159" s="577"/>
      <c r="Q159" s="577"/>
      <c r="R159" s="577">
        <f t="shared" si="7"/>
        <v>2004.6136849887903</v>
      </c>
    </row>
    <row r="160" spans="1:23" x14ac:dyDescent="0.2">
      <c r="A160" s="514" t="s">
        <v>186</v>
      </c>
      <c r="C160" s="522">
        <v>1533</v>
      </c>
      <c r="D160" s="522">
        <v>1238</v>
      </c>
      <c r="E160" s="522">
        <v>1267</v>
      </c>
      <c r="F160" s="522">
        <v>799</v>
      </c>
      <c r="I160" s="556">
        <v>309851.5</v>
      </c>
      <c r="J160" s="556">
        <v>305592.5</v>
      </c>
      <c r="K160" s="556">
        <v>304595.5</v>
      </c>
      <c r="L160" s="556">
        <v>302502</v>
      </c>
      <c r="N160" s="554" t="s">
        <v>271</v>
      </c>
      <c r="O160" s="577">
        <f t="shared" si="6"/>
        <v>4947.5313174214098</v>
      </c>
      <c r="P160" s="577"/>
      <c r="Q160" s="577"/>
      <c r="R160" s="577">
        <f t="shared" si="7"/>
        <v>2641.3048508770194</v>
      </c>
    </row>
    <row r="161" spans="1:26" x14ac:dyDescent="0.2">
      <c r="A161" s="514" t="s">
        <v>187</v>
      </c>
      <c r="C161" s="515">
        <v>1637</v>
      </c>
      <c r="D161" s="515">
        <v>1261</v>
      </c>
      <c r="E161" s="515">
        <v>1150</v>
      </c>
      <c r="F161" s="515">
        <v>856</v>
      </c>
      <c r="I161" s="556">
        <v>320803</v>
      </c>
      <c r="J161" s="556">
        <v>317700</v>
      </c>
      <c r="K161" s="556">
        <v>316864.5</v>
      </c>
      <c r="L161" s="556">
        <v>315122.5</v>
      </c>
      <c r="N161" s="554" t="s">
        <v>272</v>
      </c>
      <c r="O161" s="577">
        <f t="shared" si="6"/>
        <v>5102.8201107844998</v>
      </c>
      <c r="P161" s="577"/>
      <c r="Q161" s="577"/>
      <c r="R161" s="577">
        <f t="shared" si="7"/>
        <v>2716.4039381510365</v>
      </c>
      <c r="Z161" s="558" t="s">
        <v>188</v>
      </c>
    </row>
    <row r="162" spans="1:26" x14ac:dyDescent="0.2">
      <c r="A162" s="514" t="s">
        <v>189</v>
      </c>
      <c r="C162" s="522">
        <v>1746</v>
      </c>
      <c r="D162" s="522">
        <v>1230</v>
      </c>
      <c r="E162" s="522">
        <v>1271</v>
      </c>
      <c r="F162" s="522">
        <v>848</v>
      </c>
      <c r="I162" s="556">
        <v>393605.5</v>
      </c>
      <c r="J162" s="556">
        <v>381861</v>
      </c>
      <c r="K162" s="556">
        <v>379757.5</v>
      </c>
      <c r="L162" s="556">
        <v>377027.5</v>
      </c>
      <c r="N162" s="554" t="s">
        <v>273</v>
      </c>
      <c r="O162" s="577">
        <f t="shared" si="6"/>
        <v>4435.9136241744591</v>
      </c>
      <c r="P162" s="577"/>
      <c r="Q162" s="577"/>
      <c r="R162" s="577">
        <f t="shared" si="7"/>
        <v>2249.172805697197</v>
      </c>
    </row>
    <row r="163" spans="1:26" x14ac:dyDescent="0.2">
      <c r="A163" s="492" t="s">
        <v>190</v>
      </c>
      <c r="C163" s="499">
        <v>1008</v>
      </c>
      <c r="D163" s="499">
        <v>731</v>
      </c>
      <c r="E163" s="499">
        <v>913</v>
      </c>
      <c r="F163" s="499">
        <v>545</v>
      </c>
      <c r="I163" s="560">
        <v>314366</v>
      </c>
      <c r="J163" s="560">
        <v>305177</v>
      </c>
      <c r="K163" s="560">
        <v>302153</v>
      </c>
      <c r="L163" s="560">
        <v>297405</v>
      </c>
      <c r="N163" s="550" t="s">
        <v>214</v>
      </c>
      <c r="O163" s="577">
        <f t="shared" si="6"/>
        <v>3206.4536241196565</v>
      </c>
      <c r="P163" s="577"/>
      <c r="Q163" s="577"/>
      <c r="R163" s="577">
        <f t="shared" si="7"/>
        <v>1832.5179469074158</v>
      </c>
      <c r="T163" s="550"/>
      <c r="U163" s="594"/>
      <c r="V163" s="594"/>
      <c r="W163" s="594"/>
    </row>
    <row r="164" spans="1:26" x14ac:dyDescent="0.2">
      <c r="A164" s="492" t="s">
        <v>191</v>
      </c>
      <c r="C164" s="493">
        <v>15294</v>
      </c>
      <c r="D164" s="493">
        <v>14643</v>
      </c>
      <c r="E164" s="493">
        <v>15067</v>
      </c>
      <c r="F164" s="493">
        <v>9957</v>
      </c>
      <c r="I164" s="552">
        <v>5825210</v>
      </c>
      <c r="J164" s="552">
        <v>5751590</v>
      </c>
      <c r="K164" s="552">
        <v>5726217</v>
      </c>
      <c r="L164" s="552">
        <v>5668201.5</v>
      </c>
      <c r="N164" s="550" t="s">
        <v>215</v>
      </c>
      <c r="O164" s="577">
        <f t="shared" si="6"/>
        <v>2625.4847464726595</v>
      </c>
      <c r="P164" s="577"/>
      <c r="Q164" s="577"/>
      <c r="R164" s="577">
        <f t="shared" si="7"/>
        <v>1756.6418554456823</v>
      </c>
      <c r="T164" s="550"/>
      <c r="U164" s="594"/>
      <c r="V164" s="594"/>
      <c r="W164" s="594"/>
    </row>
    <row r="165" spans="1:26" x14ac:dyDescent="0.2">
      <c r="A165" s="492" t="s">
        <v>192</v>
      </c>
      <c r="C165" s="499">
        <v>20263</v>
      </c>
      <c r="D165" s="499">
        <v>16149</v>
      </c>
      <c r="E165" s="499">
        <v>16164</v>
      </c>
      <c r="F165" s="499">
        <v>11407</v>
      </c>
      <c r="I165" s="552">
        <v>4102177.5</v>
      </c>
      <c r="J165" s="552">
        <v>3988247</v>
      </c>
      <c r="K165" s="552">
        <v>3964416.5</v>
      </c>
      <c r="L165" s="552">
        <v>3943541</v>
      </c>
      <c r="N165" s="550" t="s">
        <v>216</v>
      </c>
      <c r="O165" s="577">
        <f t="shared" si="6"/>
        <v>4939.5717274545041</v>
      </c>
      <c r="P165" s="577"/>
      <c r="Q165" s="577"/>
      <c r="R165" s="577">
        <f t="shared" si="7"/>
        <v>2892.5780155449124</v>
      </c>
      <c r="T165" s="554"/>
      <c r="U165" s="594"/>
      <c r="V165" s="594"/>
      <c r="W165" s="594"/>
    </row>
    <row r="166" spans="1:26" x14ac:dyDescent="0.2">
      <c r="A166" s="492" t="s">
        <v>193</v>
      </c>
      <c r="C166" s="493">
        <v>1780</v>
      </c>
      <c r="D166" s="493">
        <v>1609</v>
      </c>
      <c r="E166" s="493">
        <v>1484</v>
      </c>
      <c r="F166" s="493">
        <v>1056</v>
      </c>
      <c r="I166" s="552">
        <v>580075</v>
      </c>
      <c r="J166" s="552">
        <v>560777.5</v>
      </c>
      <c r="K166" s="552">
        <v>555920.5</v>
      </c>
      <c r="L166" s="552">
        <v>549192</v>
      </c>
      <c r="N166" s="550" t="s">
        <v>217</v>
      </c>
      <c r="O166" s="577">
        <f t="shared" si="6"/>
        <v>3068.5687195621254</v>
      </c>
      <c r="P166" s="577"/>
      <c r="Q166" s="577"/>
      <c r="R166" s="577">
        <f t="shared" si="7"/>
        <v>1922.8248044399775</v>
      </c>
      <c r="T166" s="550"/>
      <c r="U166" s="594"/>
      <c r="V166" s="594"/>
      <c r="W166" s="594"/>
    </row>
    <row r="167" spans="1:26" x14ac:dyDescent="0.2">
      <c r="A167" s="492" t="s">
        <v>194</v>
      </c>
      <c r="C167" s="499">
        <v>5116</v>
      </c>
      <c r="D167" s="499">
        <v>4862</v>
      </c>
      <c r="E167" s="499">
        <v>4551</v>
      </c>
      <c r="F167" s="499">
        <v>3264</v>
      </c>
      <c r="I167" s="552">
        <v>1970292.5</v>
      </c>
      <c r="J167" s="552">
        <v>1918139</v>
      </c>
      <c r="K167" s="552">
        <v>1903065.5</v>
      </c>
      <c r="L167" s="552">
        <v>1877355.5</v>
      </c>
      <c r="N167" s="550" t="s">
        <v>218</v>
      </c>
      <c r="O167" s="577">
        <f t="shared" si="6"/>
        <v>2596.5687835689373</v>
      </c>
      <c r="P167" s="577"/>
      <c r="Q167" s="577"/>
      <c r="R167" s="577">
        <f t="shared" si="7"/>
        <v>1738.6158348805009</v>
      </c>
      <c r="T167" s="550"/>
      <c r="U167" s="594"/>
      <c r="V167" s="594"/>
      <c r="W167" s="594"/>
    </row>
    <row r="168" spans="1:26" x14ac:dyDescent="0.2">
      <c r="A168" s="492" t="s">
        <v>195</v>
      </c>
      <c r="C168" s="493">
        <v>20129</v>
      </c>
      <c r="D168" s="493">
        <v>16418</v>
      </c>
      <c r="E168" s="493">
        <v>16083</v>
      </c>
      <c r="F168" s="493">
        <v>11590</v>
      </c>
      <c r="I168" s="552">
        <v>5060714</v>
      </c>
      <c r="J168" s="552">
        <v>4925368</v>
      </c>
      <c r="K168" s="552">
        <v>4891919</v>
      </c>
      <c r="L168" s="552">
        <v>4854497.5</v>
      </c>
      <c r="N168" s="550" t="s">
        <v>219</v>
      </c>
      <c r="O168" s="577">
        <f t="shared" si="6"/>
        <v>3977.501988849795</v>
      </c>
      <c r="P168" s="577"/>
      <c r="Q168" s="577"/>
      <c r="R168" s="577">
        <f t="shared" si="7"/>
        <v>2387.4767676778079</v>
      </c>
      <c r="T168" s="550"/>
      <c r="U168" s="594"/>
      <c r="V168" s="594"/>
      <c r="W168" s="594"/>
    </row>
    <row r="169" spans="1:26" x14ac:dyDescent="0.2">
      <c r="A169" s="492" t="s">
        <v>196</v>
      </c>
      <c r="C169" s="499">
        <v>5798</v>
      </c>
      <c r="D169" s="499">
        <v>5046</v>
      </c>
      <c r="E169" s="499">
        <v>5374</v>
      </c>
      <c r="F169" s="499">
        <v>3340</v>
      </c>
      <c r="I169" s="552">
        <v>1655456</v>
      </c>
      <c r="J169" s="552">
        <v>1626648.5</v>
      </c>
      <c r="K169" s="552">
        <v>1616939</v>
      </c>
      <c r="L169" s="552">
        <v>1600832.5</v>
      </c>
      <c r="N169" s="550" t="s">
        <v>220</v>
      </c>
      <c r="O169" s="577">
        <f t="shared" si="6"/>
        <v>3502.3582626176717</v>
      </c>
      <c r="P169" s="577"/>
      <c r="Q169" s="577"/>
      <c r="R169" s="577">
        <f>F169/L169*1000000</f>
        <v>2086.4144125009957</v>
      </c>
      <c r="T169" s="550"/>
      <c r="U169" s="594"/>
      <c r="V169" s="594"/>
      <c r="W169" s="594"/>
    </row>
    <row r="174" spans="1:26" x14ac:dyDescent="0.2">
      <c r="A174" s="491" t="s">
        <v>298</v>
      </c>
    </row>
    <row r="175" spans="1:26" x14ac:dyDescent="0.2">
      <c r="C175" s="458" t="s">
        <v>132</v>
      </c>
      <c r="D175" s="459"/>
      <c r="E175" s="459"/>
      <c r="F175" s="459"/>
      <c r="G175" s="459"/>
      <c r="H175" s="459"/>
      <c r="I175" s="459"/>
      <c r="J175" s="459"/>
      <c r="K175" s="459"/>
      <c r="L175" s="459"/>
      <c r="M175" s="459"/>
      <c r="N175" s="459"/>
      <c r="O175" s="459"/>
      <c r="P175" s="459"/>
      <c r="Q175" s="459"/>
      <c r="R175" s="459"/>
      <c r="S175" s="459"/>
      <c r="T175" s="459"/>
      <c r="U175" s="459"/>
      <c r="V175" s="462"/>
    </row>
    <row r="176" spans="1:26" x14ac:dyDescent="0.2">
      <c r="C176" s="463" t="s">
        <v>2</v>
      </c>
      <c r="D176" s="463" t="s">
        <v>3</v>
      </c>
      <c r="E176" s="463" t="s">
        <v>4</v>
      </c>
      <c r="F176" s="463" t="s">
        <v>5</v>
      </c>
      <c r="G176" s="463" t="s">
        <v>6</v>
      </c>
      <c r="H176" s="463" t="s">
        <v>7</v>
      </c>
      <c r="I176" s="463" t="s">
        <v>8</v>
      </c>
      <c r="J176" s="463" t="s">
        <v>9</v>
      </c>
      <c r="K176" s="463" t="s">
        <v>10</v>
      </c>
      <c r="L176" s="463" t="s">
        <v>11</v>
      </c>
      <c r="M176" s="463" t="s">
        <v>12</v>
      </c>
      <c r="N176" s="467" t="s">
        <v>13</v>
      </c>
      <c r="O176" s="467" t="s">
        <v>14</v>
      </c>
      <c r="P176" s="463" t="s">
        <v>15</v>
      </c>
      <c r="Q176" s="463" t="s">
        <v>16</v>
      </c>
      <c r="R176" s="463" t="s">
        <v>17</v>
      </c>
      <c r="S176" s="463" t="s">
        <v>18</v>
      </c>
      <c r="T176" s="467" t="s">
        <v>19</v>
      </c>
      <c r="U176" s="463" t="s">
        <v>20</v>
      </c>
      <c r="V176" s="463" t="s">
        <v>147</v>
      </c>
    </row>
    <row r="177" spans="1:22" ht="13.5" x14ac:dyDescent="0.25">
      <c r="A177" s="472" t="s">
        <v>136</v>
      </c>
      <c r="C177" s="473" t="s">
        <v>144</v>
      </c>
      <c r="D177" s="473" t="s">
        <v>144</v>
      </c>
      <c r="E177" s="473" t="s">
        <v>144</v>
      </c>
      <c r="F177" s="473" t="s">
        <v>144</v>
      </c>
      <c r="G177" s="473" t="s">
        <v>144</v>
      </c>
      <c r="H177" s="473" t="s">
        <v>144</v>
      </c>
      <c r="I177" s="473" t="s">
        <v>144</v>
      </c>
      <c r="J177" s="473" t="s">
        <v>144</v>
      </c>
      <c r="K177" s="473" t="s">
        <v>144</v>
      </c>
      <c r="L177" s="473" t="s">
        <v>144</v>
      </c>
      <c r="M177" s="479" t="s">
        <v>144</v>
      </c>
      <c r="N177" s="473" t="s">
        <v>144</v>
      </c>
      <c r="O177" s="473" t="s">
        <v>144</v>
      </c>
      <c r="P177" s="473" t="s">
        <v>144</v>
      </c>
      <c r="Q177" s="473" t="s">
        <v>144</v>
      </c>
      <c r="R177" s="473" t="s">
        <v>144</v>
      </c>
      <c r="S177" s="473" t="s">
        <v>144</v>
      </c>
      <c r="T177" s="479" t="s">
        <v>144</v>
      </c>
      <c r="U177" s="479" t="s">
        <v>144</v>
      </c>
      <c r="V177" s="479" t="s">
        <v>144</v>
      </c>
    </row>
    <row r="178" spans="1:22" x14ac:dyDescent="0.2">
      <c r="A178" s="480" t="s">
        <v>27</v>
      </c>
      <c r="C178" s="481">
        <v>373286</v>
      </c>
      <c r="D178" s="481">
        <v>378491</v>
      </c>
      <c r="E178" s="481">
        <v>356475</v>
      </c>
      <c r="F178" s="481">
        <v>343179</v>
      </c>
      <c r="G178" s="481">
        <v>334858</v>
      </c>
      <c r="H178" s="481">
        <v>332955</v>
      </c>
      <c r="I178" s="481">
        <v>325850</v>
      </c>
      <c r="J178" s="481">
        <v>310745</v>
      </c>
      <c r="K178" s="481">
        <v>307258</v>
      </c>
      <c r="L178" s="482">
        <v>304720</v>
      </c>
      <c r="M178" s="482">
        <v>292019</v>
      </c>
      <c r="N178" s="484">
        <v>266864</v>
      </c>
      <c r="O178" s="481">
        <v>258093</v>
      </c>
      <c r="P178" s="481">
        <v>251147</v>
      </c>
      <c r="Q178" s="481">
        <v>246920</v>
      </c>
      <c r="R178" s="481">
        <v>249175</v>
      </c>
      <c r="S178" s="482">
        <v>246750</v>
      </c>
      <c r="T178" s="482">
        <v>242919</v>
      </c>
      <c r="U178" s="482">
        <v>241384</v>
      </c>
      <c r="V178" s="482">
        <v>159248</v>
      </c>
    </row>
    <row r="179" spans="1:22" x14ac:dyDescent="0.2">
      <c r="A179" s="492" t="s">
        <v>171</v>
      </c>
      <c r="C179" s="493">
        <v>25072</v>
      </c>
      <c r="D179" s="493">
        <v>26420</v>
      </c>
      <c r="E179" s="493">
        <v>23223</v>
      </c>
      <c r="F179" s="493">
        <v>22647</v>
      </c>
      <c r="G179" s="493">
        <v>21942</v>
      </c>
      <c r="H179" s="493">
        <v>22047</v>
      </c>
      <c r="I179" s="493">
        <v>21363</v>
      </c>
      <c r="J179" s="493">
        <v>19229</v>
      </c>
      <c r="K179" s="493">
        <v>19985</v>
      </c>
      <c r="L179" s="494">
        <v>19965</v>
      </c>
      <c r="M179" s="494">
        <v>19332</v>
      </c>
      <c r="N179" s="496">
        <v>17587</v>
      </c>
      <c r="O179" s="493">
        <v>16374</v>
      </c>
      <c r="P179" s="493">
        <v>16463</v>
      </c>
      <c r="Q179" s="493">
        <v>16278</v>
      </c>
      <c r="R179" s="493">
        <v>15792</v>
      </c>
      <c r="S179" s="494">
        <v>15783</v>
      </c>
      <c r="T179" s="494">
        <v>15744</v>
      </c>
      <c r="U179" s="494">
        <v>15327</v>
      </c>
      <c r="V179" s="494">
        <v>9837</v>
      </c>
    </row>
    <row r="180" spans="1:22" x14ac:dyDescent="0.2">
      <c r="A180" s="492" t="s">
        <v>262</v>
      </c>
      <c r="C180" s="499">
        <v>618</v>
      </c>
      <c r="D180" s="499">
        <v>668</v>
      </c>
      <c r="E180" s="499">
        <v>557</v>
      </c>
      <c r="F180" s="499">
        <v>560</v>
      </c>
      <c r="G180" s="499">
        <v>527</v>
      </c>
      <c r="H180" s="499">
        <v>561</v>
      </c>
      <c r="I180" s="499">
        <v>495</v>
      </c>
      <c r="J180" s="499">
        <v>403</v>
      </c>
      <c r="K180" s="499">
        <v>502</v>
      </c>
      <c r="L180" s="500">
        <v>498</v>
      </c>
      <c r="M180" s="500">
        <v>398</v>
      </c>
      <c r="N180" s="502">
        <v>402</v>
      </c>
      <c r="O180" s="499">
        <v>448</v>
      </c>
      <c r="P180" s="499">
        <v>411</v>
      </c>
      <c r="Q180" s="499">
        <v>408</v>
      </c>
      <c r="R180" s="499">
        <v>386</v>
      </c>
      <c r="S180" s="500">
        <v>348</v>
      </c>
      <c r="T180" s="500">
        <v>391</v>
      </c>
      <c r="U180" s="500">
        <v>438</v>
      </c>
      <c r="V180" s="500">
        <v>278</v>
      </c>
    </row>
    <row r="181" spans="1:22" x14ac:dyDescent="0.2">
      <c r="A181" s="492" t="s">
        <v>174</v>
      </c>
      <c r="C181" s="493">
        <v>13878</v>
      </c>
      <c r="D181" s="493">
        <v>14107</v>
      </c>
      <c r="E181" s="493">
        <v>13056</v>
      </c>
      <c r="F181" s="493">
        <v>12609</v>
      </c>
      <c r="G181" s="493">
        <v>12981</v>
      </c>
      <c r="H181" s="493">
        <v>13166</v>
      </c>
      <c r="I181" s="493">
        <v>12902</v>
      </c>
      <c r="J181" s="493">
        <v>12058</v>
      </c>
      <c r="K181" s="493">
        <v>12393</v>
      </c>
      <c r="L181" s="494">
        <v>12360</v>
      </c>
      <c r="M181" s="494">
        <v>11785</v>
      </c>
      <c r="N181" s="496">
        <v>11260</v>
      </c>
      <c r="O181" s="493">
        <v>11075</v>
      </c>
      <c r="P181" s="493">
        <v>10637</v>
      </c>
      <c r="Q181" s="493">
        <v>10633</v>
      </c>
      <c r="R181" s="493">
        <v>10375</v>
      </c>
      <c r="S181" s="494">
        <v>11082</v>
      </c>
      <c r="T181" s="494">
        <v>10425</v>
      </c>
      <c r="U181" s="494">
        <v>10051</v>
      </c>
      <c r="V181" s="494">
        <v>6880</v>
      </c>
    </row>
    <row r="182" spans="1:22" x14ac:dyDescent="0.2">
      <c r="A182" s="492" t="s">
        <v>175</v>
      </c>
      <c r="C182" s="499">
        <v>75851</v>
      </c>
      <c r="D182" s="499">
        <v>75993</v>
      </c>
      <c r="E182" s="499">
        <v>70274</v>
      </c>
      <c r="F182" s="499">
        <v>65768</v>
      </c>
      <c r="G182" s="499">
        <v>59636</v>
      </c>
      <c r="H182" s="499">
        <v>58484</v>
      </c>
      <c r="I182" s="499">
        <v>60546</v>
      </c>
      <c r="J182" s="499">
        <v>56953</v>
      </c>
      <c r="K182" s="499">
        <v>54597</v>
      </c>
      <c r="L182" s="500">
        <v>53806</v>
      </c>
      <c r="M182" s="500">
        <v>50838</v>
      </c>
      <c r="N182" s="502">
        <v>49080</v>
      </c>
      <c r="O182" s="499">
        <v>46962</v>
      </c>
      <c r="P182" s="499">
        <v>45755</v>
      </c>
      <c r="Q182" s="499">
        <v>45203</v>
      </c>
      <c r="R182" s="499">
        <v>45435</v>
      </c>
      <c r="S182" s="500">
        <v>44996</v>
      </c>
      <c r="T182" s="500">
        <v>44625</v>
      </c>
      <c r="U182" s="500">
        <v>44400</v>
      </c>
      <c r="V182" s="500">
        <v>25940</v>
      </c>
    </row>
    <row r="183" spans="1:22" x14ac:dyDescent="0.2">
      <c r="A183" s="492" t="s">
        <v>263</v>
      </c>
      <c r="C183" s="493">
        <v>5766</v>
      </c>
      <c r="D183" s="493">
        <v>5361</v>
      </c>
      <c r="E183" s="493">
        <v>4706</v>
      </c>
      <c r="F183" s="493">
        <v>4505</v>
      </c>
      <c r="G183" s="493">
        <v>4618</v>
      </c>
      <c r="H183" s="493">
        <v>4456</v>
      </c>
      <c r="I183" s="493">
        <v>4172</v>
      </c>
      <c r="J183" s="493">
        <v>4027</v>
      </c>
      <c r="K183" s="493">
        <v>3694</v>
      </c>
      <c r="L183" s="494">
        <v>3578</v>
      </c>
      <c r="M183" s="494">
        <v>3925</v>
      </c>
      <c r="N183" s="496">
        <v>4314</v>
      </c>
      <c r="O183" s="493">
        <v>4180</v>
      </c>
      <c r="P183" s="493">
        <v>3963</v>
      </c>
      <c r="Q183" s="493">
        <v>4028</v>
      </c>
      <c r="R183" s="493">
        <v>4212</v>
      </c>
      <c r="S183" s="494">
        <v>4144</v>
      </c>
      <c r="T183" s="494">
        <v>4131</v>
      </c>
      <c r="U183" s="494">
        <v>4066</v>
      </c>
      <c r="V183" s="494">
        <v>2814</v>
      </c>
    </row>
    <row r="184" spans="1:22" x14ac:dyDescent="0.2">
      <c r="A184" s="492" t="s">
        <v>177</v>
      </c>
      <c r="C184" s="499">
        <v>30535</v>
      </c>
      <c r="D184" s="499">
        <v>29229</v>
      </c>
      <c r="E184" s="499">
        <v>26938</v>
      </c>
      <c r="F184" s="499">
        <v>26309</v>
      </c>
      <c r="G184" s="499">
        <v>25348</v>
      </c>
      <c r="H184" s="499">
        <v>26611</v>
      </c>
      <c r="I184" s="499">
        <v>25327</v>
      </c>
      <c r="J184" s="499">
        <v>22970</v>
      </c>
      <c r="K184" s="499">
        <v>21683</v>
      </c>
      <c r="L184" s="500">
        <v>21860</v>
      </c>
      <c r="M184" s="500">
        <v>21517</v>
      </c>
      <c r="N184" s="502">
        <v>19994</v>
      </c>
      <c r="O184" s="499">
        <v>18981</v>
      </c>
      <c r="P184" s="499">
        <v>19512</v>
      </c>
      <c r="Q184" s="499">
        <v>19156</v>
      </c>
      <c r="R184" s="499">
        <v>19142</v>
      </c>
      <c r="S184" s="500">
        <v>18984</v>
      </c>
      <c r="T184" s="500">
        <v>19314</v>
      </c>
      <c r="U184" s="500">
        <v>18822</v>
      </c>
      <c r="V184" s="500">
        <v>12919</v>
      </c>
    </row>
    <row r="185" spans="1:22" x14ac:dyDescent="0.2">
      <c r="A185" s="492" t="s">
        <v>178</v>
      </c>
      <c r="C185" s="493">
        <v>8087</v>
      </c>
      <c r="D185" s="493">
        <v>7915</v>
      </c>
      <c r="E185" s="493">
        <v>7427</v>
      </c>
      <c r="F185" s="493">
        <v>7050</v>
      </c>
      <c r="G185" s="493">
        <v>6661</v>
      </c>
      <c r="H185" s="493">
        <v>6628</v>
      </c>
      <c r="I185" s="493">
        <v>6737</v>
      </c>
      <c r="J185" s="493">
        <v>6459</v>
      </c>
      <c r="K185" s="493">
        <v>6016</v>
      </c>
      <c r="L185" s="494">
        <v>5137</v>
      </c>
      <c r="M185" s="494">
        <v>4697</v>
      </c>
      <c r="N185" s="496">
        <v>4679</v>
      </c>
      <c r="O185" s="493">
        <v>4590</v>
      </c>
      <c r="P185" s="493">
        <v>4384</v>
      </c>
      <c r="Q185" s="493">
        <v>4727</v>
      </c>
      <c r="R185" s="493">
        <v>4630</v>
      </c>
      <c r="S185" s="494">
        <v>4675</v>
      </c>
      <c r="T185" s="494">
        <v>4537</v>
      </c>
      <c r="U185" s="494">
        <v>4402</v>
      </c>
      <c r="V185" s="494">
        <v>3029</v>
      </c>
    </row>
    <row r="186" spans="1:22" x14ac:dyDescent="0.2">
      <c r="A186" s="492" t="s">
        <v>179</v>
      </c>
      <c r="C186" s="499">
        <v>38255</v>
      </c>
      <c r="D186" s="499">
        <v>37960</v>
      </c>
      <c r="E186" s="499">
        <v>36552</v>
      </c>
      <c r="F186" s="499">
        <v>35773</v>
      </c>
      <c r="G186" s="499">
        <v>33322</v>
      </c>
      <c r="H186" s="499">
        <v>33235</v>
      </c>
      <c r="I186" s="499">
        <v>31815</v>
      </c>
      <c r="J186" s="499">
        <v>29752</v>
      </c>
      <c r="K186" s="499">
        <v>28035</v>
      </c>
      <c r="L186" s="500">
        <v>28001</v>
      </c>
      <c r="M186" s="500">
        <v>27989</v>
      </c>
      <c r="N186" s="502">
        <v>24906</v>
      </c>
      <c r="O186" s="499">
        <v>24915</v>
      </c>
      <c r="P186" s="499">
        <v>23905</v>
      </c>
      <c r="Q186" s="499">
        <v>23788</v>
      </c>
      <c r="R186" s="499">
        <v>23594</v>
      </c>
      <c r="S186" s="500">
        <v>23500</v>
      </c>
      <c r="T186" s="500">
        <v>22402</v>
      </c>
      <c r="U186" s="500">
        <v>22392</v>
      </c>
      <c r="V186" s="500">
        <v>15096</v>
      </c>
    </row>
    <row r="187" spans="1:22" x14ac:dyDescent="0.2">
      <c r="A187" s="492" t="s">
        <v>180</v>
      </c>
      <c r="C187" s="493">
        <v>29821</v>
      </c>
      <c r="D187" s="493">
        <v>29523</v>
      </c>
      <c r="E187" s="493">
        <v>30386</v>
      </c>
      <c r="F187" s="493">
        <v>27820</v>
      </c>
      <c r="G187" s="493">
        <v>27728</v>
      </c>
      <c r="H187" s="493">
        <v>27648</v>
      </c>
      <c r="I187" s="493">
        <v>26465</v>
      </c>
      <c r="J187" s="493">
        <v>24902</v>
      </c>
      <c r="K187" s="493">
        <v>24345</v>
      </c>
      <c r="L187" s="494">
        <v>25284</v>
      </c>
      <c r="M187" s="494">
        <v>24876</v>
      </c>
      <c r="N187" s="496">
        <v>23034</v>
      </c>
      <c r="O187" s="493">
        <v>21663</v>
      </c>
      <c r="P187" s="493">
        <v>22051</v>
      </c>
      <c r="Q187" s="493">
        <v>20957</v>
      </c>
      <c r="R187" s="493">
        <v>22022</v>
      </c>
      <c r="S187" s="494">
        <v>21390</v>
      </c>
      <c r="T187" s="494">
        <v>20985</v>
      </c>
      <c r="U187" s="494">
        <v>20378</v>
      </c>
      <c r="V187" s="494">
        <v>13187</v>
      </c>
    </row>
    <row r="188" spans="1:22" x14ac:dyDescent="0.2">
      <c r="A188" s="492" t="s">
        <v>181</v>
      </c>
      <c r="C188" s="499">
        <v>6050</v>
      </c>
      <c r="D188" s="499">
        <v>5954</v>
      </c>
      <c r="E188" s="499">
        <v>5493</v>
      </c>
      <c r="F188" s="499">
        <v>5242</v>
      </c>
      <c r="G188" s="499">
        <v>4853</v>
      </c>
      <c r="H188" s="499">
        <v>5089</v>
      </c>
      <c r="I188" s="499">
        <v>5076</v>
      </c>
      <c r="J188" s="499">
        <v>4694</v>
      </c>
      <c r="K188" s="499">
        <v>4475</v>
      </c>
      <c r="L188" s="500">
        <v>4074</v>
      </c>
      <c r="M188" s="500">
        <v>4079</v>
      </c>
      <c r="N188" s="502">
        <v>3412</v>
      </c>
      <c r="O188" s="499">
        <v>3447</v>
      </c>
      <c r="P188" s="499">
        <v>3296</v>
      </c>
      <c r="Q188" s="499">
        <v>3318</v>
      </c>
      <c r="R188" s="499">
        <v>3337</v>
      </c>
      <c r="S188" s="500">
        <v>3258</v>
      </c>
      <c r="T188" s="500">
        <v>3400</v>
      </c>
      <c r="U188" s="500">
        <v>3222</v>
      </c>
      <c r="V188" s="500">
        <v>2268</v>
      </c>
    </row>
    <row r="189" spans="1:22" x14ac:dyDescent="0.2">
      <c r="A189" s="492" t="s">
        <v>182</v>
      </c>
      <c r="C189" s="493">
        <v>12059</v>
      </c>
      <c r="D189" s="493">
        <v>12606</v>
      </c>
      <c r="E189" s="493">
        <v>11921</v>
      </c>
      <c r="F189" s="493">
        <v>11067</v>
      </c>
      <c r="G189" s="493">
        <v>10470</v>
      </c>
      <c r="H189" s="493">
        <v>11193</v>
      </c>
      <c r="I189" s="493">
        <v>10230</v>
      </c>
      <c r="J189" s="493">
        <v>9996</v>
      </c>
      <c r="K189" s="493">
        <v>9624</v>
      </c>
      <c r="L189" s="494">
        <v>9874</v>
      </c>
      <c r="M189" s="494">
        <v>9465</v>
      </c>
      <c r="N189" s="496">
        <v>8002</v>
      </c>
      <c r="O189" s="493">
        <v>7961</v>
      </c>
      <c r="P189" s="493">
        <v>7866</v>
      </c>
      <c r="Q189" s="493">
        <v>7606</v>
      </c>
      <c r="R189" s="493">
        <v>7406</v>
      </c>
      <c r="S189" s="494">
        <v>7756</v>
      </c>
      <c r="T189" s="494">
        <v>7298</v>
      </c>
      <c r="U189" s="494">
        <v>7560</v>
      </c>
      <c r="V189" s="494">
        <v>4918</v>
      </c>
    </row>
    <row r="190" spans="1:22" x14ac:dyDescent="0.2">
      <c r="A190" s="492" t="s">
        <v>183</v>
      </c>
      <c r="C190" s="499">
        <v>44333</v>
      </c>
      <c r="D190" s="499">
        <v>44099</v>
      </c>
      <c r="E190" s="499">
        <v>43553</v>
      </c>
      <c r="F190" s="499">
        <v>45536</v>
      </c>
      <c r="G190" s="499">
        <v>45310</v>
      </c>
      <c r="H190" s="499">
        <v>43550</v>
      </c>
      <c r="I190" s="499">
        <v>41431</v>
      </c>
      <c r="J190" s="499">
        <v>38827</v>
      </c>
      <c r="K190" s="499">
        <v>39624</v>
      </c>
      <c r="L190" s="500">
        <v>38932</v>
      </c>
      <c r="M190" s="500">
        <v>37509</v>
      </c>
      <c r="N190" s="502">
        <v>33031</v>
      </c>
      <c r="O190" s="499">
        <v>30782</v>
      </c>
      <c r="P190" s="499">
        <v>28595</v>
      </c>
      <c r="Q190" s="499">
        <v>28117</v>
      </c>
      <c r="R190" s="499">
        <v>27764</v>
      </c>
      <c r="S190" s="500">
        <v>27066</v>
      </c>
      <c r="T190" s="500">
        <v>25526</v>
      </c>
      <c r="U190" s="500">
        <v>26042</v>
      </c>
      <c r="V190" s="500">
        <v>17833</v>
      </c>
    </row>
    <row r="191" spans="1:22" x14ac:dyDescent="0.2">
      <c r="A191" s="505" t="s">
        <v>184</v>
      </c>
      <c r="C191" s="507">
        <v>8342</v>
      </c>
      <c r="D191" s="507">
        <v>8496</v>
      </c>
      <c r="E191" s="507">
        <v>8066</v>
      </c>
      <c r="F191" s="507">
        <v>7544</v>
      </c>
      <c r="G191" s="507">
        <v>7225</v>
      </c>
      <c r="H191" s="507">
        <v>7052</v>
      </c>
      <c r="I191" s="507">
        <v>6382</v>
      </c>
      <c r="J191" s="507">
        <v>6043</v>
      </c>
      <c r="K191" s="507">
        <v>5989</v>
      </c>
      <c r="L191" s="508">
        <v>6377</v>
      </c>
      <c r="M191" s="508">
        <v>6221</v>
      </c>
      <c r="N191" s="510">
        <v>5524</v>
      </c>
      <c r="O191" s="507">
        <v>5464</v>
      </c>
      <c r="P191" s="507">
        <v>5195</v>
      </c>
      <c r="Q191" s="507">
        <v>4827</v>
      </c>
      <c r="R191" s="507">
        <v>4584</v>
      </c>
      <c r="S191" s="508">
        <v>4395</v>
      </c>
      <c r="T191" s="508">
        <v>4683</v>
      </c>
      <c r="U191" s="508">
        <v>4648</v>
      </c>
      <c r="V191" s="508">
        <v>3090</v>
      </c>
    </row>
    <row r="192" spans="1:22" x14ac:dyDescent="0.2">
      <c r="A192" s="514" t="s">
        <v>185</v>
      </c>
      <c r="C192" s="515">
        <v>1578</v>
      </c>
      <c r="D192" s="515">
        <v>1604</v>
      </c>
      <c r="E192" s="515">
        <v>1462</v>
      </c>
      <c r="F192" s="515">
        <v>1568</v>
      </c>
      <c r="G192" s="515">
        <v>1419</v>
      </c>
      <c r="H192" s="515">
        <v>1564</v>
      </c>
      <c r="I192" s="515">
        <v>1431</v>
      </c>
      <c r="J192" s="515">
        <v>1328</v>
      </c>
      <c r="K192" s="515">
        <v>1322</v>
      </c>
      <c r="L192" s="516">
        <v>1333</v>
      </c>
      <c r="M192" s="516">
        <v>1305</v>
      </c>
      <c r="N192" s="518">
        <v>1102</v>
      </c>
      <c r="O192" s="515">
        <v>1224</v>
      </c>
      <c r="P192" s="515">
        <v>1093</v>
      </c>
      <c r="Q192" s="515">
        <v>874</v>
      </c>
      <c r="R192" s="515">
        <v>1111</v>
      </c>
      <c r="S192" s="516">
        <v>967</v>
      </c>
      <c r="T192" s="516">
        <v>954</v>
      </c>
      <c r="U192" s="516">
        <v>960</v>
      </c>
      <c r="V192" s="516">
        <v>587</v>
      </c>
    </row>
    <row r="193" spans="1:22" x14ac:dyDescent="0.2">
      <c r="A193" s="514" t="s">
        <v>186</v>
      </c>
      <c r="C193" s="522">
        <v>2016</v>
      </c>
      <c r="D193" s="522">
        <v>2068</v>
      </c>
      <c r="E193" s="522">
        <v>1984</v>
      </c>
      <c r="F193" s="522">
        <v>2066</v>
      </c>
      <c r="G193" s="522">
        <v>2062</v>
      </c>
      <c r="H193" s="522">
        <v>1805</v>
      </c>
      <c r="I193" s="522">
        <v>1440</v>
      </c>
      <c r="J193" s="522">
        <v>1432</v>
      </c>
      <c r="K193" s="522">
        <v>1598</v>
      </c>
      <c r="L193" s="523">
        <v>1780</v>
      </c>
      <c r="M193" s="523">
        <v>1533</v>
      </c>
      <c r="N193" s="525">
        <v>1305</v>
      </c>
      <c r="O193" s="522">
        <v>1282</v>
      </c>
      <c r="P193" s="522">
        <v>1233</v>
      </c>
      <c r="Q193" s="522">
        <v>1212</v>
      </c>
      <c r="R193" s="522">
        <v>1126</v>
      </c>
      <c r="S193" s="523">
        <v>1275</v>
      </c>
      <c r="T193" s="523">
        <v>1238</v>
      </c>
      <c r="U193" s="523">
        <v>1267</v>
      </c>
      <c r="V193" s="523">
        <v>799</v>
      </c>
    </row>
    <row r="194" spans="1:22" x14ac:dyDescent="0.2">
      <c r="A194" s="514" t="s">
        <v>187</v>
      </c>
      <c r="C194" s="515">
        <v>2528</v>
      </c>
      <c r="D194" s="515">
        <v>2695</v>
      </c>
      <c r="E194" s="515">
        <v>2437</v>
      </c>
      <c r="F194" s="515">
        <v>1964</v>
      </c>
      <c r="G194" s="515">
        <v>1906</v>
      </c>
      <c r="H194" s="515">
        <v>1831</v>
      </c>
      <c r="I194" s="515">
        <v>1671</v>
      </c>
      <c r="J194" s="515">
        <v>1534</v>
      </c>
      <c r="K194" s="515">
        <v>1374</v>
      </c>
      <c r="L194" s="516">
        <v>1500</v>
      </c>
      <c r="M194" s="516">
        <v>1637</v>
      </c>
      <c r="N194" s="518">
        <v>1614</v>
      </c>
      <c r="O194" s="515">
        <v>1524</v>
      </c>
      <c r="P194" s="515">
        <v>1436</v>
      </c>
      <c r="Q194" s="515">
        <v>1365</v>
      </c>
      <c r="R194" s="515">
        <v>1190</v>
      </c>
      <c r="S194" s="516">
        <v>1054</v>
      </c>
      <c r="T194" s="516">
        <v>1261</v>
      </c>
      <c r="U194" s="516">
        <v>1150</v>
      </c>
      <c r="V194" s="516">
        <v>856</v>
      </c>
    </row>
    <row r="195" spans="1:22" x14ac:dyDescent="0.2">
      <c r="A195" s="514" t="s">
        <v>189</v>
      </c>
      <c r="C195" s="522">
        <v>2220</v>
      </c>
      <c r="D195" s="522">
        <v>2129</v>
      </c>
      <c r="E195" s="522">
        <v>2183</v>
      </c>
      <c r="F195" s="522">
        <v>1946</v>
      </c>
      <c r="G195" s="522">
        <v>1838</v>
      </c>
      <c r="H195" s="522">
        <v>1852</v>
      </c>
      <c r="I195" s="522">
        <v>1840</v>
      </c>
      <c r="J195" s="522">
        <v>1749</v>
      </c>
      <c r="K195" s="522">
        <v>1695</v>
      </c>
      <c r="L195" s="523">
        <v>1764</v>
      </c>
      <c r="M195" s="523">
        <v>1746</v>
      </c>
      <c r="N195" s="525">
        <v>1503</v>
      </c>
      <c r="O195" s="522">
        <v>1434</v>
      </c>
      <c r="P195" s="522">
        <v>1433</v>
      </c>
      <c r="Q195" s="522">
        <v>1376</v>
      </c>
      <c r="R195" s="522">
        <v>1157</v>
      </c>
      <c r="S195" s="523">
        <v>1099</v>
      </c>
      <c r="T195" s="523">
        <v>1230</v>
      </c>
      <c r="U195" s="523">
        <v>1271</v>
      </c>
      <c r="V195" s="523">
        <v>848</v>
      </c>
    </row>
    <row r="196" spans="1:22" x14ac:dyDescent="0.2">
      <c r="A196" s="492" t="s">
        <v>190</v>
      </c>
      <c r="C196" s="499">
        <v>1585</v>
      </c>
      <c r="D196" s="499">
        <v>1402</v>
      </c>
      <c r="E196" s="499">
        <v>1135</v>
      </c>
      <c r="F196" s="499">
        <v>929</v>
      </c>
      <c r="G196" s="499">
        <v>896</v>
      </c>
      <c r="H196" s="499">
        <v>954</v>
      </c>
      <c r="I196" s="499">
        <v>864</v>
      </c>
      <c r="J196" s="499">
        <v>925</v>
      </c>
      <c r="K196" s="499">
        <v>838</v>
      </c>
      <c r="L196" s="500">
        <v>1056</v>
      </c>
      <c r="M196" s="500">
        <v>1008</v>
      </c>
      <c r="N196" s="502">
        <v>956</v>
      </c>
      <c r="O196" s="499">
        <v>800</v>
      </c>
      <c r="P196" s="499">
        <v>782</v>
      </c>
      <c r="Q196" s="499">
        <v>722</v>
      </c>
      <c r="R196" s="499">
        <v>786</v>
      </c>
      <c r="S196" s="500">
        <v>767</v>
      </c>
      <c r="T196" s="500">
        <v>731</v>
      </c>
      <c r="U196" s="500">
        <v>913</v>
      </c>
      <c r="V196" s="500">
        <v>545</v>
      </c>
    </row>
    <row r="197" spans="1:22" x14ac:dyDescent="0.2">
      <c r="A197" s="492" t="s">
        <v>191</v>
      </c>
      <c r="C197" s="493">
        <v>16043</v>
      </c>
      <c r="D197" s="493">
        <v>18906</v>
      </c>
      <c r="E197" s="493">
        <v>17144</v>
      </c>
      <c r="F197" s="493">
        <v>15389</v>
      </c>
      <c r="G197" s="493">
        <v>17321</v>
      </c>
      <c r="H197" s="493">
        <v>16455</v>
      </c>
      <c r="I197" s="493">
        <v>16750</v>
      </c>
      <c r="J197" s="493">
        <v>17380</v>
      </c>
      <c r="K197" s="493">
        <v>17813</v>
      </c>
      <c r="L197" s="494">
        <v>17050</v>
      </c>
      <c r="M197" s="494">
        <v>15294</v>
      </c>
      <c r="N197" s="496">
        <v>14802</v>
      </c>
      <c r="O197" s="493">
        <v>13854</v>
      </c>
      <c r="P197" s="493">
        <v>13980</v>
      </c>
      <c r="Q197" s="493">
        <v>13755</v>
      </c>
      <c r="R197" s="493">
        <v>14906</v>
      </c>
      <c r="S197" s="494">
        <v>14770</v>
      </c>
      <c r="T197" s="494">
        <v>14643</v>
      </c>
      <c r="U197" s="494">
        <v>15067</v>
      </c>
      <c r="V197" s="494">
        <v>9957</v>
      </c>
    </row>
    <row r="198" spans="1:22" x14ac:dyDescent="0.2">
      <c r="A198" s="492" t="s">
        <v>192</v>
      </c>
      <c r="C198" s="499">
        <v>17812</v>
      </c>
      <c r="D198" s="499">
        <v>18895</v>
      </c>
      <c r="E198" s="499">
        <v>17874</v>
      </c>
      <c r="F198" s="499">
        <v>17277</v>
      </c>
      <c r="G198" s="499">
        <v>18727</v>
      </c>
      <c r="H198" s="499">
        <v>19346</v>
      </c>
      <c r="I198" s="499">
        <v>19652</v>
      </c>
      <c r="J198" s="499">
        <v>20259</v>
      </c>
      <c r="K198" s="499">
        <v>21356</v>
      </c>
      <c r="L198" s="500">
        <v>20926</v>
      </c>
      <c r="M198" s="500">
        <v>20263</v>
      </c>
      <c r="N198" s="502">
        <v>16569</v>
      </c>
      <c r="O198" s="499">
        <v>17147</v>
      </c>
      <c r="P198" s="499">
        <v>15919</v>
      </c>
      <c r="Q198" s="499">
        <v>15646</v>
      </c>
      <c r="R198" s="499">
        <v>16624</v>
      </c>
      <c r="S198" s="500">
        <v>16116</v>
      </c>
      <c r="T198" s="500">
        <v>16149</v>
      </c>
      <c r="U198" s="500">
        <v>16164</v>
      </c>
      <c r="V198" s="500">
        <v>11407</v>
      </c>
    </row>
    <row r="199" spans="1:22" x14ac:dyDescent="0.2">
      <c r="A199" s="492" t="s">
        <v>193</v>
      </c>
      <c r="C199" s="493">
        <v>1434</v>
      </c>
      <c r="D199" s="493">
        <v>1556</v>
      </c>
      <c r="E199" s="493">
        <v>1482</v>
      </c>
      <c r="F199" s="493">
        <v>1407</v>
      </c>
      <c r="G199" s="493">
        <v>1444</v>
      </c>
      <c r="H199" s="493">
        <v>1522</v>
      </c>
      <c r="I199" s="493">
        <v>1512</v>
      </c>
      <c r="J199" s="493">
        <v>1622</v>
      </c>
      <c r="K199" s="493">
        <v>1627</v>
      </c>
      <c r="L199" s="494">
        <v>2015</v>
      </c>
      <c r="M199" s="494">
        <v>1780</v>
      </c>
      <c r="N199" s="496">
        <v>1634</v>
      </c>
      <c r="O199" s="493">
        <v>1477</v>
      </c>
      <c r="P199" s="493">
        <v>1527</v>
      </c>
      <c r="Q199" s="493">
        <v>1562</v>
      </c>
      <c r="R199" s="493">
        <v>1519</v>
      </c>
      <c r="S199" s="494">
        <v>1355</v>
      </c>
      <c r="T199" s="494">
        <v>1609</v>
      </c>
      <c r="U199" s="494">
        <v>1484</v>
      </c>
      <c r="V199" s="494">
        <v>1056</v>
      </c>
    </row>
    <row r="200" spans="1:22" x14ac:dyDescent="0.2">
      <c r="A200" s="492" t="s">
        <v>194</v>
      </c>
      <c r="C200" s="499">
        <v>7341</v>
      </c>
      <c r="D200" s="499">
        <v>7897</v>
      </c>
      <c r="E200" s="499">
        <v>7275</v>
      </c>
      <c r="F200" s="499">
        <v>6919</v>
      </c>
      <c r="G200" s="499">
        <v>6627</v>
      </c>
      <c r="H200" s="499">
        <v>6129</v>
      </c>
      <c r="I200" s="499">
        <v>5869</v>
      </c>
      <c r="J200" s="499">
        <v>5650</v>
      </c>
      <c r="K200" s="499">
        <v>5896</v>
      </c>
      <c r="L200" s="500">
        <v>5645</v>
      </c>
      <c r="M200" s="500">
        <v>5116</v>
      </c>
      <c r="N200" s="502">
        <v>4697</v>
      </c>
      <c r="O200" s="499">
        <v>4721</v>
      </c>
      <c r="P200" s="499">
        <v>4428</v>
      </c>
      <c r="Q200" s="499">
        <v>4700</v>
      </c>
      <c r="R200" s="499">
        <v>4868</v>
      </c>
      <c r="S200" s="500">
        <v>4863</v>
      </c>
      <c r="T200" s="500">
        <v>4862</v>
      </c>
      <c r="U200" s="500">
        <v>4551</v>
      </c>
      <c r="V200" s="500">
        <v>3264</v>
      </c>
    </row>
    <row r="201" spans="1:22" x14ac:dyDescent="0.2">
      <c r="A201" s="492" t="s">
        <v>195</v>
      </c>
      <c r="C201" s="493">
        <v>22991</v>
      </c>
      <c r="D201" s="493">
        <v>23724</v>
      </c>
      <c r="E201" s="493">
        <v>22181</v>
      </c>
      <c r="F201" s="493">
        <v>20847</v>
      </c>
      <c r="G201" s="493">
        <v>21534</v>
      </c>
      <c r="H201" s="493">
        <v>21196</v>
      </c>
      <c r="I201" s="493">
        <v>21442</v>
      </c>
      <c r="J201" s="493">
        <v>21868</v>
      </c>
      <c r="K201" s="493">
        <v>21742</v>
      </c>
      <c r="L201" s="494">
        <v>22004</v>
      </c>
      <c r="M201" s="494">
        <v>20129</v>
      </c>
      <c r="N201" s="496">
        <v>17718</v>
      </c>
      <c r="O201" s="493">
        <v>17726</v>
      </c>
      <c r="P201" s="493">
        <v>17167</v>
      </c>
      <c r="Q201" s="493">
        <v>16224</v>
      </c>
      <c r="R201" s="493">
        <v>16601</v>
      </c>
      <c r="S201" s="494">
        <v>16457</v>
      </c>
      <c r="T201" s="494">
        <v>16418</v>
      </c>
      <c r="U201" s="494">
        <v>16083</v>
      </c>
      <c r="V201" s="494">
        <v>11590</v>
      </c>
    </row>
    <row r="202" spans="1:22" x14ac:dyDescent="0.2">
      <c r="A202" s="492" t="s">
        <v>196</v>
      </c>
      <c r="C202" s="499">
        <v>7413</v>
      </c>
      <c r="D202" s="499">
        <v>7780</v>
      </c>
      <c r="E202" s="499">
        <v>7232</v>
      </c>
      <c r="F202" s="499">
        <v>7981</v>
      </c>
      <c r="G202" s="499">
        <v>7688</v>
      </c>
      <c r="H202" s="499">
        <v>7633</v>
      </c>
      <c r="I202" s="499">
        <v>6820</v>
      </c>
      <c r="J202" s="499">
        <v>6728</v>
      </c>
      <c r="K202" s="499">
        <v>7024</v>
      </c>
      <c r="L202" s="500">
        <v>6278</v>
      </c>
      <c r="M202" s="500">
        <v>5798</v>
      </c>
      <c r="N202" s="502">
        <v>5263</v>
      </c>
      <c r="O202" s="499">
        <v>5526</v>
      </c>
      <c r="P202" s="499">
        <v>5311</v>
      </c>
      <c r="Q202" s="499">
        <v>5265</v>
      </c>
      <c r="R202" s="499">
        <v>5192</v>
      </c>
      <c r="S202" s="500">
        <v>5045</v>
      </c>
      <c r="T202" s="500">
        <v>5046</v>
      </c>
      <c r="U202" s="500">
        <v>5374</v>
      </c>
      <c r="V202" s="500">
        <v>3340</v>
      </c>
    </row>
  </sheetData>
  <mergeCells count="23">
    <mergeCell ref="A12:B12"/>
    <mergeCell ref="C175:V175"/>
    <mergeCell ref="A9:B9"/>
    <mergeCell ref="C9:CD9"/>
    <mergeCell ref="A10:B10"/>
    <mergeCell ref="C10:CD10"/>
    <mergeCell ref="A11:B11"/>
    <mergeCell ref="C11:V11"/>
    <mergeCell ref="W11:AP11"/>
    <mergeCell ref="AQ11:BJ11"/>
    <mergeCell ref="BK11:CD11"/>
    <mergeCell ref="A6:B6"/>
    <mergeCell ref="C6:CD6"/>
    <mergeCell ref="A7:B7"/>
    <mergeCell ref="C7:CD7"/>
    <mergeCell ref="A8:B8"/>
    <mergeCell ref="C8:CD8"/>
    <mergeCell ref="A3:B3"/>
    <mergeCell ref="C3:CD3"/>
    <mergeCell ref="A4:B4"/>
    <mergeCell ref="C4:CD4"/>
    <mergeCell ref="A5:B5"/>
    <mergeCell ref="C5:CD5"/>
  </mergeCells>
  <hyperlinks>
    <hyperlink ref="A2" r:id="rId1" display="http://dati.istat.it/OECDStat_Metadata/ShowMetadata.ashx?Dataset=DCIS_MORTIFERITISTR1&amp;ShowOnWeb=true&amp;Lang=it" xr:uid="{F7398041-21C1-4321-95ED-9B947E2C51C2}"/>
    <hyperlink ref="N12" r:id="rId2" display="http://dati.istat.it/OECDStat_Metadata/ShowMetadata.ashx?Dataset=DCIS_MORTIFERITISTR1&amp;Coords=[TIME].[2012]&amp;ShowOnWeb=true&amp;Lang=it" xr:uid="{1DA10C86-B246-4D71-A529-6D535C3F03B0}"/>
    <hyperlink ref="O12" r:id="rId3" display="http://dati.istat.it/OECDStat_Metadata/ShowMetadata.ashx?Dataset=DCIS_MORTIFERITISTR1&amp;Coords=[TIME].[2013]&amp;ShowOnWeb=true&amp;Lang=it" xr:uid="{DF98F7F5-6F30-4329-A156-79C0E1D42897}"/>
    <hyperlink ref="T12" r:id="rId4" display="http://dati.istat.it/OECDStat_Metadata/ShowMetadata.ashx?Dataset=DCIS_MORTIFERITISTR1&amp;Coords=[TIME].[2018]&amp;ShowOnWeb=true&amp;Lang=it" xr:uid="{2E9757E9-939F-4514-A6B8-AA1E0EA0922C}"/>
    <hyperlink ref="AH12" r:id="rId5" display="http://dati.istat.it/OECDStat_Metadata/ShowMetadata.ashx?Dataset=DCIS_MORTIFERITISTR1&amp;Coords=[TIME].[2012]&amp;ShowOnWeb=true&amp;Lang=it" xr:uid="{216526E6-3AD9-4E53-BF31-13C5A0762F05}"/>
    <hyperlink ref="AI12" r:id="rId6" display="http://dati.istat.it/OECDStat_Metadata/ShowMetadata.ashx?Dataset=DCIS_MORTIFERITISTR1&amp;Coords=[TIME].[2013]&amp;ShowOnWeb=true&amp;Lang=it" xr:uid="{783015C6-BE8A-4F37-94F7-CD4C91950744}"/>
    <hyperlink ref="AN12" r:id="rId7" display="http://dati.istat.it/OECDStat_Metadata/ShowMetadata.ashx?Dataset=DCIS_MORTIFERITISTR1&amp;Coords=[TIME].[2018]&amp;ShowOnWeb=true&amp;Lang=it" xr:uid="{5294D52A-8F81-4BFC-AF35-2CFFB5BB0E60}"/>
    <hyperlink ref="BB12" r:id="rId8" display="http://dati.istat.it/OECDStat_Metadata/ShowMetadata.ashx?Dataset=DCIS_MORTIFERITISTR1&amp;Coords=[TIME].[2012]&amp;ShowOnWeb=true&amp;Lang=it" xr:uid="{21DDBD39-E54C-4AE1-80D1-1706EDED3EDB}"/>
    <hyperlink ref="BC12" r:id="rId9" display="http://dati.istat.it/OECDStat_Metadata/ShowMetadata.ashx?Dataset=DCIS_MORTIFERITISTR1&amp;Coords=[TIME].[2013]&amp;ShowOnWeb=true&amp;Lang=it" xr:uid="{AA0FEA9B-6533-4547-9E0B-0CF5C4D5465E}"/>
    <hyperlink ref="BH12" r:id="rId10" display="http://dati.istat.it/OECDStat_Metadata/ShowMetadata.ashx?Dataset=DCIS_MORTIFERITISTR1&amp;Coords=[TIME].[2018]&amp;ShowOnWeb=true&amp;Lang=it" xr:uid="{49894F55-8874-4936-B56C-D58D93BE2759}"/>
    <hyperlink ref="BV12" r:id="rId11" display="http://dati.istat.it/OECDStat_Metadata/ShowMetadata.ashx?Dataset=DCIS_MORTIFERITISTR1&amp;Coords=[TIME].[2012]&amp;ShowOnWeb=true&amp;Lang=it" xr:uid="{36926B7A-9135-4572-819B-9B838B7B4314}"/>
    <hyperlink ref="BW12" r:id="rId12" display="http://dati.istat.it/OECDStat_Metadata/ShowMetadata.ashx?Dataset=DCIS_MORTIFERITISTR1&amp;Coords=[TIME].[2013]&amp;ShowOnWeb=true&amp;Lang=it" xr:uid="{6A59F175-E5DC-4BE8-904F-7A213FAD1BD7}"/>
    <hyperlink ref="CB12" r:id="rId13" display="http://dati.istat.it/OECDStat_Metadata/ShowMetadata.ashx?Dataset=DCIS_MORTIFERITISTR1&amp;Coords=[TIME].[2018]&amp;ShowOnWeb=true&amp;Lang=it" xr:uid="{AF1C48BE-DF68-4D8F-A190-084384FD88DA}"/>
    <hyperlink ref="A39" r:id="rId14" display="http://dativ7b.istat.it//index.aspx?DatasetCode=DCIS_MORTIFERITISTR1" xr:uid="{82EF5C83-36BA-4A8D-BB75-C1965AF7AE67}"/>
    <hyperlink ref="D46" r:id="rId15" display="http://dati.istat.it/OECDStat_Metadata/ShowMetadata.ashx?Dataset=DCIS_MORTIFERITISTR1&amp;Coords=[TIME].[2018]&amp;ShowOnWeb=true&amp;Lang=it" xr:uid="{0872B798-81D6-4F4F-A6A4-D8BE78E323A2}"/>
    <hyperlink ref="D80" r:id="rId16" display="http://dati.istat.it/OECDStat_Metadata/ShowMetadata.ashx?Dataset=DCIS_MORTIFERITISTR1&amp;Coords=[TIME].[2018]&amp;ShowOnWeb=true&amp;Lang=it" xr:uid="{51F990C0-B4E8-4806-BEBF-47EA3C8674EB}"/>
    <hyperlink ref="D112" r:id="rId17" display="http://dati.istat.it/OECDStat_Metadata/ShowMetadata.ashx?Dataset=DCIS_MORTIFERITISTR1&amp;Coords=[TIME].[2018]&amp;ShowOnWeb=true&amp;Lang=it" xr:uid="{30BF8F8C-63F1-4A35-8309-FE411617D542}"/>
    <hyperlink ref="D144" r:id="rId18" display="http://dati.istat.it/OECDStat_Metadata/ShowMetadata.ashx?Dataset=DCIS_MORTIFERITISTR1&amp;Coords=[TIME].[2018]&amp;ShowOnWeb=true&amp;Lang=it" xr:uid="{58454861-D3F3-47BE-A9D5-24179D6FB95C}"/>
    <hyperlink ref="T176" r:id="rId19" display="http://dati.istat.it/OECDStat_Metadata/ShowMetadata.ashx?Dataset=DCIS_MORTIFERITISTR1&amp;Coords=[TIME].[2018]&amp;ShowOnWeb=true&amp;Lang=it" xr:uid="{BB5DEFAD-A678-4380-B21D-FD9CF7BB5EC6}"/>
    <hyperlink ref="O176" r:id="rId20" display="http://dati.istat.it/OECDStat_Metadata/ShowMetadata.ashx?Dataset=DCIS_MORTIFERITISTR1&amp;Coords=[TIME].[2013]&amp;ShowOnWeb=true&amp;Lang=it" xr:uid="{9D308951-37C7-4ECE-9F53-6B6A88E1267F}"/>
    <hyperlink ref="N176" r:id="rId21" display="http://dati.istat.it/OECDStat_Metadata/ShowMetadata.ashx?Dataset=DCIS_MORTIFERITISTR1&amp;Coords=[TIME].[2012]&amp;ShowOnWeb=true&amp;Lang=it" xr:uid="{96D5CF66-208F-4ACC-98BE-2D52AE81D741}"/>
  </hyperlinks>
  <pageMargins left="0.7" right="0.7" top="0.75" bottom="0.75" header="0.3" footer="0.3"/>
  <pageSetup paperSize="9" orientation="portrait" horizontalDpi="1200" verticalDpi="1200" r:id="rId22"/>
  <drawing r:id="rId2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81A73-C353-4A87-AD50-C92B67AA2503}">
  <dimension ref="A1:W65"/>
  <sheetViews>
    <sheetView showGridLines="0" topLeftCell="A2" workbookViewId="0">
      <selection activeCell="D7" sqref="D7:W7"/>
    </sheetView>
  </sheetViews>
  <sheetFormatPr defaultRowHeight="12.75" x14ac:dyDescent="0.2"/>
  <cols>
    <col min="1" max="2" width="24" style="446" customWidth="1"/>
    <col min="3" max="3" width="2.125" style="446" customWidth="1"/>
    <col min="4" max="16384" width="9" style="446"/>
  </cols>
  <sheetData>
    <row r="1" spans="1:23" hidden="1" x14ac:dyDescent="0.2">
      <c r="A1" s="445" t="e">
        <f ca="1">DotStatQuery(B1)</f>
        <v>#NAME?</v>
      </c>
      <c r="B1" s="445" t="s">
        <v>299</v>
      </c>
    </row>
    <row r="2" spans="1:23" x14ac:dyDescent="0.2">
      <c r="A2" s="598" t="s">
        <v>253</v>
      </c>
    </row>
    <row r="3" spans="1:23" x14ac:dyDescent="0.2">
      <c r="A3" s="448" t="s">
        <v>129</v>
      </c>
      <c r="B3" s="599"/>
      <c r="C3" s="449"/>
      <c r="D3" s="450" t="s">
        <v>254</v>
      </c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2"/>
    </row>
    <row r="4" spans="1:23" x14ac:dyDescent="0.2">
      <c r="A4" s="448" t="s">
        <v>255</v>
      </c>
      <c r="B4" s="599"/>
      <c r="C4" s="449"/>
      <c r="D4" s="450" t="s">
        <v>132</v>
      </c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2"/>
    </row>
    <row r="5" spans="1:23" x14ac:dyDescent="0.2">
      <c r="A5" s="448" t="s">
        <v>256</v>
      </c>
      <c r="B5" s="599"/>
      <c r="C5" s="449"/>
      <c r="D5" s="450" t="s">
        <v>132</v>
      </c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2"/>
    </row>
    <row r="6" spans="1:23" x14ac:dyDescent="0.2">
      <c r="A6" s="448" t="s">
        <v>138</v>
      </c>
      <c r="B6" s="599"/>
      <c r="C6" s="449"/>
      <c r="D6" s="450" t="s">
        <v>132</v>
      </c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2"/>
    </row>
    <row r="7" spans="1:23" x14ac:dyDescent="0.2">
      <c r="A7" s="448" t="s">
        <v>133</v>
      </c>
      <c r="B7" s="599"/>
      <c r="C7" s="449"/>
      <c r="D7" s="450" t="s">
        <v>132</v>
      </c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2"/>
    </row>
    <row r="8" spans="1:23" x14ac:dyDescent="0.2">
      <c r="A8" s="448" t="s">
        <v>258</v>
      </c>
      <c r="B8" s="599"/>
      <c r="C8" s="449"/>
      <c r="D8" s="450" t="s">
        <v>132</v>
      </c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2"/>
    </row>
    <row r="9" spans="1:23" x14ac:dyDescent="0.2">
      <c r="A9" s="448" t="s">
        <v>257</v>
      </c>
      <c r="B9" s="599"/>
      <c r="C9" s="449"/>
      <c r="D9" s="600" t="s">
        <v>169</v>
      </c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2"/>
    </row>
    <row r="10" spans="1:23" x14ac:dyDescent="0.2">
      <c r="A10" s="448" t="s">
        <v>139</v>
      </c>
      <c r="B10" s="599"/>
      <c r="C10" s="449"/>
      <c r="D10" s="450" t="s">
        <v>132</v>
      </c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2"/>
    </row>
    <row r="11" spans="1:23" x14ac:dyDescent="0.2">
      <c r="A11" s="456" t="s">
        <v>143</v>
      </c>
      <c r="B11" s="603"/>
      <c r="C11" s="457"/>
      <c r="D11" s="463" t="s">
        <v>2</v>
      </c>
      <c r="E11" s="463" t="s">
        <v>3</v>
      </c>
      <c r="F11" s="463" t="s">
        <v>4</v>
      </c>
      <c r="G11" s="463" t="s">
        <v>5</v>
      </c>
      <c r="H11" s="463" t="s">
        <v>6</v>
      </c>
      <c r="I11" s="463" t="s">
        <v>7</v>
      </c>
      <c r="J11" s="463" t="s">
        <v>8</v>
      </c>
      <c r="K11" s="463" t="s">
        <v>9</v>
      </c>
      <c r="L11" s="463" t="s">
        <v>10</v>
      </c>
      <c r="M11" s="463" t="s">
        <v>11</v>
      </c>
      <c r="N11" s="463" t="s">
        <v>12</v>
      </c>
      <c r="O11" s="467" t="s">
        <v>13</v>
      </c>
      <c r="P11" s="467" t="s">
        <v>14</v>
      </c>
      <c r="Q11" s="463" t="s">
        <v>15</v>
      </c>
      <c r="R11" s="463" t="s">
        <v>16</v>
      </c>
      <c r="S11" s="463" t="s">
        <v>17</v>
      </c>
      <c r="T11" s="463" t="s">
        <v>18</v>
      </c>
      <c r="U11" s="467" t="s">
        <v>19</v>
      </c>
      <c r="V11" s="463" t="s">
        <v>20</v>
      </c>
      <c r="W11" s="463" t="s">
        <v>147</v>
      </c>
    </row>
    <row r="12" spans="1:23" ht="13.5" x14ac:dyDescent="0.25">
      <c r="A12" s="472" t="s">
        <v>136</v>
      </c>
      <c r="B12" s="604" t="s">
        <v>131</v>
      </c>
      <c r="C12" s="473" t="s">
        <v>144</v>
      </c>
      <c r="D12" s="473" t="s">
        <v>144</v>
      </c>
      <c r="E12" s="473" t="s">
        <v>144</v>
      </c>
      <c r="F12" s="473" t="s">
        <v>144</v>
      </c>
      <c r="G12" s="473" t="s">
        <v>144</v>
      </c>
      <c r="H12" s="473" t="s">
        <v>144</v>
      </c>
      <c r="I12" s="473" t="s">
        <v>144</v>
      </c>
      <c r="J12" s="473" t="s">
        <v>144</v>
      </c>
      <c r="K12" s="473" t="s">
        <v>144</v>
      </c>
      <c r="L12" s="473" t="s">
        <v>144</v>
      </c>
      <c r="M12" s="473" t="s">
        <v>144</v>
      </c>
      <c r="N12" s="473" t="s">
        <v>144</v>
      </c>
      <c r="O12" s="473" t="s">
        <v>144</v>
      </c>
      <c r="P12" s="473" t="s">
        <v>144</v>
      </c>
      <c r="Q12" s="473" t="s">
        <v>144</v>
      </c>
      <c r="R12" s="473" t="s">
        <v>144</v>
      </c>
      <c r="S12" s="473" t="s">
        <v>144</v>
      </c>
      <c r="T12" s="473" t="s">
        <v>144</v>
      </c>
      <c r="U12" s="473" t="s">
        <v>144</v>
      </c>
      <c r="V12" s="473" t="s">
        <v>144</v>
      </c>
      <c r="W12" s="473" t="s">
        <v>144</v>
      </c>
    </row>
    <row r="13" spans="1:23" s="491" customFormat="1" ht="13.5" x14ac:dyDescent="0.25">
      <c r="A13" s="605" t="s">
        <v>27</v>
      </c>
      <c r="B13" s="480" t="s">
        <v>259</v>
      </c>
      <c r="C13" s="473" t="s">
        <v>144</v>
      </c>
      <c r="D13" s="481">
        <v>3351</v>
      </c>
      <c r="E13" s="481">
        <v>3083</v>
      </c>
      <c r="F13" s="481">
        <v>2746</v>
      </c>
      <c r="G13" s="481">
        <v>2596</v>
      </c>
      <c r="H13" s="481">
        <v>2588</v>
      </c>
      <c r="I13" s="481">
        <v>2494</v>
      </c>
      <c r="J13" s="481">
        <v>2269</v>
      </c>
      <c r="K13" s="481">
        <v>2070</v>
      </c>
      <c r="L13" s="481">
        <v>1892</v>
      </c>
      <c r="M13" s="481">
        <v>1782</v>
      </c>
      <c r="N13" s="481">
        <v>1744</v>
      </c>
      <c r="O13" s="481">
        <v>1602</v>
      </c>
      <c r="P13" s="481">
        <v>1428</v>
      </c>
      <c r="Q13" s="481">
        <v>1505</v>
      </c>
      <c r="R13" s="481">
        <v>1502</v>
      </c>
      <c r="S13" s="481">
        <v>1463</v>
      </c>
      <c r="T13" s="481">
        <v>1467</v>
      </c>
      <c r="U13" s="481">
        <v>1401</v>
      </c>
      <c r="V13" s="481">
        <v>1331</v>
      </c>
      <c r="W13" s="481">
        <v>1061</v>
      </c>
    </row>
    <row r="14" spans="1:23" s="491" customFormat="1" ht="13.5" x14ac:dyDescent="0.25">
      <c r="A14" s="606"/>
      <c r="B14" s="480" t="s">
        <v>260</v>
      </c>
      <c r="C14" s="473" t="s">
        <v>144</v>
      </c>
      <c r="D14" s="607">
        <v>773</v>
      </c>
      <c r="E14" s="607">
        <v>801</v>
      </c>
      <c r="F14" s="607">
        <v>711</v>
      </c>
      <c r="G14" s="607">
        <v>648</v>
      </c>
      <c r="H14" s="607">
        <v>577</v>
      </c>
      <c r="I14" s="607">
        <v>590</v>
      </c>
      <c r="J14" s="607">
        <v>526</v>
      </c>
      <c r="K14" s="607">
        <v>452</v>
      </c>
      <c r="L14" s="607">
        <v>350</v>
      </c>
      <c r="M14" s="607">
        <v>376</v>
      </c>
      <c r="N14" s="607">
        <v>338</v>
      </c>
      <c r="O14" s="607">
        <v>330</v>
      </c>
      <c r="P14" s="607">
        <v>321</v>
      </c>
      <c r="Q14" s="607">
        <v>287</v>
      </c>
      <c r="R14" s="607">
        <v>305</v>
      </c>
      <c r="S14" s="607">
        <v>274</v>
      </c>
      <c r="T14" s="607">
        <v>296</v>
      </c>
      <c r="U14" s="607">
        <v>330</v>
      </c>
      <c r="V14" s="607">
        <v>310</v>
      </c>
      <c r="W14" s="607">
        <v>195</v>
      </c>
    </row>
    <row r="15" spans="1:23" s="491" customFormat="1" ht="13.5" x14ac:dyDescent="0.25">
      <c r="A15" s="606"/>
      <c r="B15" s="480" t="s">
        <v>261</v>
      </c>
      <c r="C15" s="473" t="s">
        <v>144</v>
      </c>
      <c r="D15" s="481">
        <v>2972</v>
      </c>
      <c r="E15" s="481">
        <v>3096</v>
      </c>
      <c r="F15" s="481">
        <v>3106</v>
      </c>
      <c r="G15" s="481">
        <v>2878</v>
      </c>
      <c r="H15" s="481">
        <v>2653</v>
      </c>
      <c r="I15" s="481">
        <v>2585</v>
      </c>
      <c r="J15" s="481">
        <v>2336</v>
      </c>
      <c r="K15" s="481">
        <v>2203</v>
      </c>
      <c r="L15" s="481">
        <v>1995</v>
      </c>
      <c r="M15" s="481">
        <v>1956</v>
      </c>
      <c r="N15" s="481">
        <v>1778</v>
      </c>
      <c r="O15" s="481">
        <v>1821</v>
      </c>
      <c r="P15" s="481">
        <v>1652</v>
      </c>
      <c r="Q15" s="481">
        <v>1589</v>
      </c>
      <c r="R15" s="481">
        <v>1621</v>
      </c>
      <c r="S15" s="481">
        <v>1546</v>
      </c>
      <c r="T15" s="481">
        <v>1615</v>
      </c>
      <c r="U15" s="481">
        <v>1603</v>
      </c>
      <c r="V15" s="481">
        <v>1532</v>
      </c>
      <c r="W15" s="481">
        <v>1139</v>
      </c>
    </row>
    <row r="16" spans="1:23" s="491" customFormat="1" ht="13.5" x14ac:dyDescent="0.25">
      <c r="A16" s="608"/>
      <c r="B16" s="480" t="s">
        <v>132</v>
      </c>
      <c r="C16" s="473" t="s">
        <v>144</v>
      </c>
      <c r="D16" s="607">
        <v>7096</v>
      </c>
      <c r="E16" s="607">
        <v>6980</v>
      </c>
      <c r="F16" s="607">
        <v>6563</v>
      </c>
      <c r="G16" s="607">
        <v>6122</v>
      </c>
      <c r="H16" s="607">
        <v>5818</v>
      </c>
      <c r="I16" s="607">
        <v>5669</v>
      </c>
      <c r="J16" s="607">
        <v>5131</v>
      </c>
      <c r="K16" s="607">
        <v>4725</v>
      </c>
      <c r="L16" s="607">
        <v>4237</v>
      </c>
      <c r="M16" s="607">
        <v>4114</v>
      </c>
      <c r="N16" s="607">
        <v>3860</v>
      </c>
      <c r="O16" s="607">
        <v>3753</v>
      </c>
      <c r="P16" s="607">
        <v>3401</v>
      </c>
      <c r="Q16" s="607">
        <v>3381</v>
      </c>
      <c r="R16" s="607">
        <v>3428</v>
      </c>
      <c r="S16" s="607">
        <v>3283</v>
      </c>
      <c r="T16" s="607">
        <v>3378</v>
      </c>
      <c r="U16" s="607">
        <v>3334</v>
      </c>
      <c r="V16" s="607">
        <v>3173</v>
      </c>
      <c r="W16" s="607">
        <v>2395</v>
      </c>
    </row>
    <row r="17" spans="1:23" s="521" customFormat="1" x14ac:dyDescent="0.2">
      <c r="A17" s="609" t="s">
        <v>184</v>
      </c>
      <c r="B17" s="514" t="s">
        <v>259</v>
      </c>
      <c r="C17" s="610" t="s">
        <v>144</v>
      </c>
      <c r="D17" s="515">
        <v>68</v>
      </c>
      <c r="E17" s="515">
        <v>78</v>
      </c>
      <c r="F17" s="515">
        <v>52</v>
      </c>
      <c r="G17" s="515">
        <v>47</v>
      </c>
      <c r="H17" s="515">
        <v>47</v>
      </c>
      <c r="I17" s="515">
        <v>60</v>
      </c>
      <c r="J17" s="515">
        <v>45</v>
      </c>
      <c r="K17" s="515">
        <v>40</v>
      </c>
      <c r="L17" s="515">
        <v>39</v>
      </c>
      <c r="M17" s="515">
        <v>36</v>
      </c>
      <c r="N17" s="515">
        <v>34</v>
      </c>
      <c r="O17" s="515">
        <v>43</v>
      </c>
      <c r="P17" s="515">
        <v>37</v>
      </c>
      <c r="Q17" s="515">
        <v>28</v>
      </c>
      <c r="R17" s="515">
        <v>34</v>
      </c>
      <c r="S17" s="515">
        <v>29</v>
      </c>
      <c r="T17" s="515">
        <v>23</v>
      </c>
      <c r="U17" s="515">
        <v>31</v>
      </c>
      <c r="V17" s="515">
        <v>32</v>
      </c>
      <c r="W17" s="515">
        <v>20</v>
      </c>
    </row>
    <row r="18" spans="1:23" s="521" customFormat="1" x14ac:dyDescent="0.2">
      <c r="A18" s="611"/>
      <c r="B18" s="514" t="s">
        <v>260</v>
      </c>
      <c r="C18" s="610" t="s">
        <v>144</v>
      </c>
      <c r="D18" s="522">
        <v>26</v>
      </c>
      <c r="E18" s="522">
        <v>23</v>
      </c>
      <c r="F18" s="522">
        <v>15</v>
      </c>
      <c r="G18" s="522">
        <v>25</v>
      </c>
      <c r="H18" s="522">
        <v>28</v>
      </c>
      <c r="I18" s="522">
        <v>15</v>
      </c>
      <c r="J18" s="522">
        <v>15</v>
      </c>
      <c r="K18" s="522">
        <v>7</v>
      </c>
      <c r="L18" s="522">
        <v>11</v>
      </c>
      <c r="M18" s="522">
        <v>9</v>
      </c>
      <c r="N18" s="522">
        <v>9</v>
      </c>
      <c r="O18" s="522">
        <v>8</v>
      </c>
      <c r="P18" s="522">
        <v>4</v>
      </c>
      <c r="Q18" s="522">
        <v>10</v>
      </c>
      <c r="R18" s="522">
        <v>10</v>
      </c>
      <c r="S18" s="522">
        <v>5</v>
      </c>
      <c r="T18" s="522">
        <v>11</v>
      </c>
      <c r="U18" s="522">
        <v>6</v>
      </c>
      <c r="V18" s="522">
        <v>5</v>
      </c>
      <c r="W18" s="522">
        <v>2</v>
      </c>
    </row>
    <row r="19" spans="1:23" s="521" customFormat="1" x14ac:dyDescent="0.2">
      <c r="A19" s="611"/>
      <c r="B19" s="514" t="s">
        <v>261</v>
      </c>
      <c r="C19" s="610" t="s">
        <v>144</v>
      </c>
      <c r="D19" s="515">
        <v>74</v>
      </c>
      <c r="E19" s="515">
        <v>84</v>
      </c>
      <c r="F19" s="515">
        <v>87</v>
      </c>
      <c r="G19" s="515">
        <v>69</v>
      </c>
      <c r="H19" s="515">
        <v>59</v>
      </c>
      <c r="I19" s="515">
        <v>90</v>
      </c>
      <c r="J19" s="515">
        <v>59</v>
      </c>
      <c r="K19" s="515">
        <v>49</v>
      </c>
      <c r="L19" s="515">
        <v>43</v>
      </c>
      <c r="M19" s="515">
        <v>34</v>
      </c>
      <c r="N19" s="515">
        <v>40</v>
      </c>
      <c r="O19" s="515">
        <v>41</v>
      </c>
      <c r="P19" s="515">
        <v>29</v>
      </c>
      <c r="Q19" s="515">
        <v>39</v>
      </c>
      <c r="R19" s="515">
        <v>40</v>
      </c>
      <c r="S19" s="515">
        <v>42</v>
      </c>
      <c r="T19" s="515">
        <v>35</v>
      </c>
      <c r="U19" s="515">
        <v>39</v>
      </c>
      <c r="V19" s="515">
        <v>41</v>
      </c>
      <c r="W19" s="515">
        <v>37</v>
      </c>
    </row>
    <row r="20" spans="1:23" s="521" customFormat="1" x14ac:dyDescent="0.2">
      <c r="A20" s="612"/>
      <c r="B20" s="514" t="s">
        <v>132</v>
      </c>
      <c r="C20" s="610" t="s">
        <v>144</v>
      </c>
      <c r="D20" s="522">
        <v>168</v>
      </c>
      <c r="E20" s="522">
        <v>185</v>
      </c>
      <c r="F20" s="522">
        <v>154</v>
      </c>
      <c r="G20" s="522">
        <v>141</v>
      </c>
      <c r="H20" s="522">
        <v>134</v>
      </c>
      <c r="I20" s="522">
        <v>165</v>
      </c>
      <c r="J20" s="522">
        <v>119</v>
      </c>
      <c r="K20" s="522">
        <v>96</v>
      </c>
      <c r="L20" s="522">
        <v>93</v>
      </c>
      <c r="M20" s="522">
        <v>79</v>
      </c>
      <c r="N20" s="522">
        <v>83</v>
      </c>
      <c r="O20" s="522">
        <v>92</v>
      </c>
      <c r="P20" s="522">
        <v>70</v>
      </c>
      <c r="Q20" s="522">
        <v>77</v>
      </c>
      <c r="R20" s="522">
        <v>84</v>
      </c>
      <c r="S20" s="522">
        <v>76</v>
      </c>
      <c r="T20" s="522">
        <v>69</v>
      </c>
      <c r="U20" s="522">
        <v>76</v>
      </c>
      <c r="V20" s="522">
        <v>78</v>
      </c>
      <c r="W20" s="522">
        <v>59</v>
      </c>
    </row>
    <row r="21" spans="1:23" ht="13.5" x14ac:dyDescent="0.25">
      <c r="A21" s="613" t="s">
        <v>185</v>
      </c>
      <c r="B21" s="492" t="s">
        <v>259</v>
      </c>
      <c r="C21" s="473" t="s">
        <v>144</v>
      </c>
      <c r="D21" s="499">
        <v>19</v>
      </c>
      <c r="E21" s="499">
        <v>11</v>
      </c>
      <c r="F21" s="499">
        <v>7</v>
      </c>
      <c r="G21" s="499">
        <v>3</v>
      </c>
      <c r="H21" s="499">
        <v>3</v>
      </c>
      <c r="I21" s="499">
        <v>11</v>
      </c>
      <c r="J21" s="499">
        <v>4</v>
      </c>
      <c r="K21" s="499">
        <v>12</v>
      </c>
      <c r="L21" s="499">
        <v>9</v>
      </c>
      <c r="M21" s="499">
        <v>6</v>
      </c>
      <c r="N21" s="499">
        <v>7</v>
      </c>
      <c r="O21" s="499">
        <v>9</v>
      </c>
      <c r="P21" s="499">
        <v>7</v>
      </c>
      <c r="Q21" s="499">
        <v>5</v>
      </c>
      <c r="R21" s="499">
        <v>5</v>
      </c>
      <c r="S21" s="499">
        <v>2</v>
      </c>
      <c r="T21" s="499">
        <v>6</v>
      </c>
      <c r="U21" s="499" t="s">
        <v>173</v>
      </c>
      <c r="V21" s="499">
        <v>6</v>
      </c>
      <c r="W21" s="499">
        <v>5</v>
      </c>
    </row>
    <row r="22" spans="1:23" ht="13.5" x14ac:dyDescent="0.25">
      <c r="A22" s="614"/>
      <c r="B22" s="492" t="s">
        <v>260</v>
      </c>
      <c r="C22" s="473" t="s">
        <v>144</v>
      </c>
      <c r="D22" s="493">
        <v>3</v>
      </c>
      <c r="E22" s="493">
        <v>1</v>
      </c>
      <c r="F22" s="493" t="s">
        <v>173</v>
      </c>
      <c r="G22" s="493">
        <v>3</v>
      </c>
      <c r="H22" s="493">
        <v>12</v>
      </c>
      <c r="I22" s="493">
        <v>1</v>
      </c>
      <c r="J22" s="493">
        <v>3</v>
      </c>
      <c r="K22" s="493">
        <v>2</v>
      </c>
      <c r="L22" s="493">
        <v>1</v>
      </c>
      <c r="M22" s="493" t="s">
        <v>173</v>
      </c>
      <c r="N22" s="493">
        <v>2</v>
      </c>
      <c r="O22" s="493">
        <v>3</v>
      </c>
      <c r="P22" s="493" t="s">
        <v>173</v>
      </c>
      <c r="Q22" s="493">
        <v>2</v>
      </c>
      <c r="R22" s="493">
        <v>4</v>
      </c>
      <c r="S22" s="493">
        <v>1</v>
      </c>
      <c r="T22" s="493">
        <v>4</v>
      </c>
      <c r="U22" s="493">
        <v>2</v>
      </c>
      <c r="V22" s="493">
        <v>1</v>
      </c>
      <c r="W22" s="493" t="s">
        <v>173</v>
      </c>
    </row>
    <row r="23" spans="1:23" ht="13.5" x14ac:dyDescent="0.25">
      <c r="A23" s="614"/>
      <c r="B23" s="492" t="s">
        <v>261</v>
      </c>
      <c r="C23" s="473" t="s">
        <v>144</v>
      </c>
      <c r="D23" s="499">
        <v>22</v>
      </c>
      <c r="E23" s="499">
        <v>23</v>
      </c>
      <c r="F23" s="499">
        <v>25</v>
      </c>
      <c r="G23" s="499">
        <v>19</v>
      </c>
      <c r="H23" s="499">
        <v>11</v>
      </c>
      <c r="I23" s="499">
        <v>34</v>
      </c>
      <c r="J23" s="499">
        <v>15</v>
      </c>
      <c r="K23" s="499">
        <v>20</v>
      </c>
      <c r="L23" s="499">
        <v>13</v>
      </c>
      <c r="M23" s="499">
        <v>17</v>
      </c>
      <c r="N23" s="499">
        <v>9</v>
      </c>
      <c r="O23" s="499">
        <v>18</v>
      </c>
      <c r="P23" s="499">
        <v>7</v>
      </c>
      <c r="Q23" s="499">
        <v>13</v>
      </c>
      <c r="R23" s="499">
        <v>16</v>
      </c>
      <c r="S23" s="499">
        <v>12</v>
      </c>
      <c r="T23" s="499">
        <v>12</v>
      </c>
      <c r="U23" s="499">
        <v>9</v>
      </c>
      <c r="V23" s="499">
        <v>16</v>
      </c>
      <c r="W23" s="499">
        <v>12</v>
      </c>
    </row>
    <row r="24" spans="1:23" ht="13.5" x14ac:dyDescent="0.25">
      <c r="A24" s="615"/>
      <c r="B24" s="492" t="s">
        <v>132</v>
      </c>
      <c r="C24" s="473" t="s">
        <v>144</v>
      </c>
      <c r="D24" s="493">
        <v>44</v>
      </c>
      <c r="E24" s="493">
        <v>35</v>
      </c>
      <c r="F24" s="493">
        <v>32</v>
      </c>
      <c r="G24" s="493">
        <v>25</v>
      </c>
      <c r="H24" s="493">
        <v>26</v>
      </c>
      <c r="I24" s="493">
        <v>46</v>
      </c>
      <c r="J24" s="493">
        <v>22</v>
      </c>
      <c r="K24" s="493">
        <v>34</v>
      </c>
      <c r="L24" s="493">
        <v>23</v>
      </c>
      <c r="M24" s="493">
        <v>23</v>
      </c>
      <c r="N24" s="493">
        <v>18</v>
      </c>
      <c r="O24" s="493">
        <v>30</v>
      </c>
      <c r="P24" s="493">
        <v>14</v>
      </c>
      <c r="Q24" s="493">
        <v>20</v>
      </c>
      <c r="R24" s="493">
        <v>25</v>
      </c>
      <c r="S24" s="493">
        <v>15</v>
      </c>
      <c r="T24" s="493">
        <v>22</v>
      </c>
      <c r="U24" s="493">
        <v>11</v>
      </c>
      <c r="V24" s="493">
        <v>23</v>
      </c>
      <c r="W24" s="493">
        <v>17</v>
      </c>
    </row>
    <row r="25" spans="1:23" ht="13.5" x14ac:dyDescent="0.25">
      <c r="A25" s="613" t="s">
        <v>186</v>
      </c>
      <c r="B25" s="492" t="s">
        <v>259</v>
      </c>
      <c r="C25" s="473" t="s">
        <v>144</v>
      </c>
      <c r="D25" s="499">
        <v>17</v>
      </c>
      <c r="E25" s="499">
        <v>28</v>
      </c>
      <c r="F25" s="499">
        <v>21</v>
      </c>
      <c r="G25" s="499">
        <v>12</v>
      </c>
      <c r="H25" s="499">
        <v>17</v>
      </c>
      <c r="I25" s="499">
        <v>26</v>
      </c>
      <c r="J25" s="499">
        <v>16</v>
      </c>
      <c r="K25" s="499">
        <v>12</v>
      </c>
      <c r="L25" s="499">
        <v>12</v>
      </c>
      <c r="M25" s="499">
        <v>15</v>
      </c>
      <c r="N25" s="499">
        <v>7</v>
      </c>
      <c r="O25" s="499">
        <v>17</v>
      </c>
      <c r="P25" s="499">
        <v>12</v>
      </c>
      <c r="Q25" s="499">
        <v>9</v>
      </c>
      <c r="R25" s="499">
        <v>15</v>
      </c>
      <c r="S25" s="499">
        <v>8</v>
      </c>
      <c r="T25" s="499">
        <v>5</v>
      </c>
      <c r="U25" s="499">
        <v>8</v>
      </c>
      <c r="V25" s="499">
        <v>8</v>
      </c>
      <c r="W25" s="499">
        <v>5</v>
      </c>
    </row>
    <row r="26" spans="1:23" ht="13.5" x14ac:dyDescent="0.25">
      <c r="A26" s="614"/>
      <c r="B26" s="492" t="s">
        <v>260</v>
      </c>
      <c r="C26" s="473" t="s">
        <v>144</v>
      </c>
      <c r="D26" s="493">
        <v>9</v>
      </c>
      <c r="E26" s="493">
        <v>7</v>
      </c>
      <c r="F26" s="493">
        <v>6</v>
      </c>
      <c r="G26" s="493">
        <v>3</v>
      </c>
      <c r="H26" s="493">
        <v>3</v>
      </c>
      <c r="I26" s="493">
        <v>3</v>
      </c>
      <c r="J26" s="493">
        <v>4</v>
      </c>
      <c r="K26" s="493">
        <v>2</v>
      </c>
      <c r="L26" s="493">
        <v>6</v>
      </c>
      <c r="M26" s="493">
        <v>1</v>
      </c>
      <c r="N26" s="493">
        <v>2</v>
      </c>
      <c r="O26" s="493">
        <v>1</v>
      </c>
      <c r="P26" s="493" t="s">
        <v>173</v>
      </c>
      <c r="Q26" s="493">
        <v>1</v>
      </c>
      <c r="R26" s="493">
        <v>1</v>
      </c>
      <c r="S26" s="493" t="s">
        <v>173</v>
      </c>
      <c r="T26" s="493">
        <v>3</v>
      </c>
      <c r="U26" s="493">
        <v>1</v>
      </c>
      <c r="V26" s="493">
        <v>1</v>
      </c>
      <c r="W26" s="493">
        <v>1</v>
      </c>
    </row>
    <row r="27" spans="1:23" ht="13.5" x14ac:dyDescent="0.25">
      <c r="A27" s="614"/>
      <c r="B27" s="492" t="s">
        <v>261</v>
      </c>
      <c r="C27" s="473" t="s">
        <v>144</v>
      </c>
      <c r="D27" s="499">
        <v>25</v>
      </c>
      <c r="E27" s="499">
        <v>28</v>
      </c>
      <c r="F27" s="499">
        <v>31</v>
      </c>
      <c r="G27" s="499">
        <v>21</v>
      </c>
      <c r="H27" s="499">
        <v>22</v>
      </c>
      <c r="I27" s="499">
        <v>22</v>
      </c>
      <c r="J27" s="499">
        <v>12</v>
      </c>
      <c r="K27" s="499">
        <v>12</v>
      </c>
      <c r="L27" s="499">
        <v>15</v>
      </c>
      <c r="M27" s="499">
        <v>5</v>
      </c>
      <c r="N27" s="499">
        <v>11</v>
      </c>
      <c r="O27" s="499">
        <v>10</v>
      </c>
      <c r="P27" s="499">
        <v>6</v>
      </c>
      <c r="Q27" s="499">
        <v>4</v>
      </c>
      <c r="R27" s="499">
        <v>10</v>
      </c>
      <c r="S27" s="499">
        <v>13</v>
      </c>
      <c r="T27" s="499">
        <v>12</v>
      </c>
      <c r="U27" s="499">
        <v>10</v>
      </c>
      <c r="V27" s="499">
        <v>8</v>
      </c>
      <c r="W27" s="499">
        <v>8</v>
      </c>
    </row>
    <row r="28" spans="1:23" ht="13.5" x14ac:dyDescent="0.25">
      <c r="A28" s="615"/>
      <c r="B28" s="492" t="s">
        <v>132</v>
      </c>
      <c r="C28" s="473" t="s">
        <v>144</v>
      </c>
      <c r="D28" s="493">
        <v>51</v>
      </c>
      <c r="E28" s="493">
        <v>63</v>
      </c>
      <c r="F28" s="493">
        <v>58</v>
      </c>
      <c r="G28" s="493">
        <v>36</v>
      </c>
      <c r="H28" s="493">
        <v>42</v>
      </c>
      <c r="I28" s="493">
        <v>51</v>
      </c>
      <c r="J28" s="493">
        <v>32</v>
      </c>
      <c r="K28" s="493">
        <v>26</v>
      </c>
      <c r="L28" s="493">
        <v>33</v>
      </c>
      <c r="M28" s="493">
        <v>21</v>
      </c>
      <c r="N28" s="493">
        <v>20</v>
      </c>
      <c r="O28" s="493">
        <v>28</v>
      </c>
      <c r="P28" s="493">
        <v>18</v>
      </c>
      <c r="Q28" s="493">
        <v>14</v>
      </c>
      <c r="R28" s="493">
        <v>26</v>
      </c>
      <c r="S28" s="493">
        <v>21</v>
      </c>
      <c r="T28" s="493">
        <v>20</v>
      </c>
      <c r="U28" s="493">
        <v>19</v>
      </c>
      <c r="V28" s="493">
        <v>17</v>
      </c>
      <c r="W28" s="493">
        <v>14</v>
      </c>
    </row>
    <row r="29" spans="1:23" ht="13.5" x14ac:dyDescent="0.25">
      <c r="A29" s="613" t="s">
        <v>187</v>
      </c>
      <c r="B29" s="492" t="s">
        <v>259</v>
      </c>
      <c r="C29" s="473" t="s">
        <v>144</v>
      </c>
      <c r="D29" s="499">
        <v>18</v>
      </c>
      <c r="E29" s="499">
        <v>24</v>
      </c>
      <c r="F29" s="499">
        <v>14</v>
      </c>
      <c r="G29" s="499">
        <v>17</v>
      </c>
      <c r="H29" s="499">
        <v>21</v>
      </c>
      <c r="I29" s="499">
        <v>12</v>
      </c>
      <c r="J29" s="499">
        <v>10</v>
      </c>
      <c r="K29" s="499">
        <v>8</v>
      </c>
      <c r="L29" s="499">
        <v>9</v>
      </c>
      <c r="M29" s="499">
        <v>8</v>
      </c>
      <c r="N29" s="499">
        <v>10</v>
      </c>
      <c r="O29" s="499">
        <v>13</v>
      </c>
      <c r="P29" s="499">
        <v>11</v>
      </c>
      <c r="Q29" s="499">
        <v>9</v>
      </c>
      <c r="R29" s="499">
        <v>8</v>
      </c>
      <c r="S29" s="499">
        <v>7</v>
      </c>
      <c r="T29" s="499">
        <v>3</v>
      </c>
      <c r="U29" s="499">
        <v>10</v>
      </c>
      <c r="V29" s="499">
        <v>7</v>
      </c>
      <c r="W29" s="499">
        <v>5</v>
      </c>
    </row>
    <row r="30" spans="1:23" ht="13.5" x14ac:dyDescent="0.25">
      <c r="A30" s="614"/>
      <c r="B30" s="492" t="s">
        <v>260</v>
      </c>
      <c r="C30" s="473" t="s">
        <v>144</v>
      </c>
      <c r="D30" s="493">
        <v>6</v>
      </c>
      <c r="E30" s="493">
        <v>4</v>
      </c>
      <c r="F30" s="493">
        <v>1</v>
      </c>
      <c r="G30" s="493" t="s">
        <v>173</v>
      </c>
      <c r="H30" s="493">
        <v>4</v>
      </c>
      <c r="I30" s="493">
        <v>5</v>
      </c>
      <c r="J30" s="493">
        <v>1</v>
      </c>
      <c r="K30" s="493">
        <v>1</v>
      </c>
      <c r="L30" s="493" t="s">
        <v>173</v>
      </c>
      <c r="M30" s="493">
        <v>3</v>
      </c>
      <c r="N30" s="493">
        <v>2</v>
      </c>
      <c r="O30" s="493">
        <v>2</v>
      </c>
      <c r="P30" s="493">
        <v>1</v>
      </c>
      <c r="Q30" s="493" t="s">
        <v>173</v>
      </c>
      <c r="R30" s="493">
        <v>1</v>
      </c>
      <c r="S30" s="493" t="s">
        <v>173</v>
      </c>
      <c r="T30" s="493">
        <v>3</v>
      </c>
      <c r="U30" s="493">
        <v>1</v>
      </c>
      <c r="V30" s="493">
        <v>1</v>
      </c>
      <c r="W30" s="493">
        <v>1</v>
      </c>
    </row>
    <row r="31" spans="1:23" ht="13.5" x14ac:dyDescent="0.25">
      <c r="A31" s="614"/>
      <c r="B31" s="492" t="s">
        <v>261</v>
      </c>
      <c r="C31" s="473" t="s">
        <v>144</v>
      </c>
      <c r="D31" s="499">
        <v>5</v>
      </c>
      <c r="E31" s="499">
        <v>14</v>
      </c>
      <c r="F31" s="499">
        <v>12</v>
      </c>
      <c r="G31" s="499">
        <v>13</v>
      </c>
      <c r="H31" s="499">
        <v>10</v>
      </c>
      <c r="I31" s="499">
        <v>12</v>
      </c>
      <c r="J31" s="499">
        <v>8</v>
      </c>
      <c r="K31" s="499">
        <v>3</v>
      </c>
      <c r="L31" s="499">
        <v>6</v>
      </c>
      <c r="M31" s="499">
        <v>4</v>
      </c>
      <c r="N31" s="499">
        <v>7</v>
      </c>
      <c r="O31" s="499">
        <v>4</v>
      </c>
      <c r="P31" s="499">
        <v>5</v>
      </c>
      <c r="Q31" s="499">
        <v>6</v>
      </c>
      <c r="R31" s="499">
        <v>6</v>
      </c>
      <c r="S31" s="499">
        <v>8</v>
      </c>
      <c r="T31" s="499">
        <v>3</v>
      </c>
      <c r="U31" s="499">
        <v>2</v>
      </c>
      <c r="V31" s="499">
        <v>5</v>
      </c>
      <c r="W31" s="499">
        <v>8</v>
      </c>
    </row>
    <row r="32" spans="1:23" ht="13.5" x14ac:dyDescent="0.25">
      <c r="A32" s="615"/>
      <c r="B32" s="492" t="s">
        <v>132</v>
      </c>
      <c r="C32" s="473" t="s">
        <v>144</v>
      </c>
      <c r="D32" s="493">
        <v>29</v>
      </c>
      <c r="E32" s="493">
        <v>42</v>
      </c>
      <c r="F32" s="493">
        <v>27</v>
      </c>
      <c r="G32" s="493">
        <v>30</v>
      </c>
      <c r="H32" s="493">
        <v>35</v>
      </c>
      <c r="I32" s="493">
        <v>29</v>
      </c>
      <c r="J32" s="493">
        <v>19</v>
      </c>
      <c r="K32" s="493">
        <v>12</v>
      </c>
      <c r="L32" s="493">
        <v>15</v>
      </c>
      <c r="M32" s="493">
        <v>15</v>
      </c>
      <c r="N32" s="493">
        <v>19</v>
      </c>
      <c r="O32" s="493">
        <v>19</v>
      </c>
      <c r="P32" s="493">
        <v>17</v>
      </c>
      <c r="Q32" s="493">
        <v>15</v>
      </c>
      <c r="R32" s="493">
        <v>15</v>
      </c>
      <c r="S32" s="493">
        <v>15</v>
      </c>
      <c r="T32" s="493">
        <v>9</v>
      </c>
      <c r="U32" s="493">
        <v>13</v>
      </c>
      <c r="V32" s="493">
        <v>13</v>
      </c>
      <c r="W32" s="493">
        <v>14</v>
      </c>
    </row>
    <row r="33" spans="1:23" ht="13.5" x14ac:dyDescent="0.25">
      <c r="A33" s="613" t="s">
        <v>189</v>
      </c>
      <c r="B33" s="492" t="s">
        <v>259</v>
      </c>
      <c r="C33" s="473" t="s">
        <v>144</v>
      </c>
      <c r="D33" s="499">
        <v>14</v>
      </c>
      <c r="E33" s="499">
        <v>15</v>
      </c>
      <c r="F33" s="499">
        <v>10</v>
      </c>
      <c r="G33" s="499">
        <v>15</v>
      </c>
      <c r="H33" s="499">
        <v>6</v>
      </c>
      <c r="I33" s="499">
        <v>11</v>
      </c>
      <c r="J33" s="499">
        <v>15</v>
      </c>
      <c r="K33" s="499">
        <v>8</v>
      </c>
      <c r="L33" s="499">
        <v>9</v>
      </c>
      <c r="M33" s="499">
        <v>7</v>
      </c>
      <c r="N33" s="499">
        <v>10</v>
      </c>
      <c r="O33" s="499">
        <v>4</v>
      </c>
      <c r="P33" s="499">
        <v>7</v>
      </c>
      <c r="Q33" s="499">
        <v>5</v>
      </c>
      <c r="R33" s="499">
        <v>6</v>
      </c>
      <c r="S33" s="499">
        <v>12</v>
      </c>
      <c r="T33" s="499">
        <v>9</v>
      </c>
      <c r="U33" s="499">
        <v>13</v>
      </c>
      <c r="V33" s="499">
        <v>11</v>
      </c>
      <c r="W33" s="499">
        <v>5</v>
      </c>
    </row>
    <row r="34" spans="1:23" ht="13.5" x14ac:dyDescent="0.25">
      <c r="A34" s="614"/>
      <c r="B34" s="492" t="s">
        <v>260</v>
      </c>
      <c r="C34" s="473" t="s">
        <v>144</v>
      </c>
      <c r="D34" s="493">
        <v>8</v>
      </c>
      <c r="E34" s="493">
        <v>11</v>
      </c>
      <c r="F34" s="493">
        <v>8</v>
      </c>
      <c r="G34" s="493">
        <v>19</v>
      </c>
      <c r="H34" s="493">
        <v>9</v>
      </c>
      <c r="I34" s="493">
        <v>6</v>
      </c>
      <c r="J34" s="493">
        <v>7</v>
      </c>
      <c r="K34" s="493">
        <v>2</v>
      </c>
      <c r="L34" s="493">
        <v>4</v>
      </c>
      <c r="M34" s="493">
        <v>5</v>
      </c>
      <c r="N34" s="493">
        <v>3</v>
      </c>
      <c r="O34" s="493">
        <v>2</v>
      </c>
      <c r="P34" s="493">
        <v>3</v>
      </c>
      <c r="Q34" s="493">
        <v>7</v>
      </c>
      <c r="R34" s="493">
        <v>4</v>
      </c>
      <c r="S34" s="493">
        <v>4</v>
      </c>
      <c r="T34" s="493">
        <v>1</v>
      </c>
      <c r="U34" s="493">
        <v>2</v>
      </c>
      <c r="V34" s="493">
        <v>2</v>
      </c>
      <c r="W34" s="493" t="s">
        <v>173</v>
      </c>
    </row>
    <row r="35" spans="1:23" ht="13.5" x14ac:dyDescent="0.25">
      <c r="A35" s="614"/>
      <c r="B35" s="492" t="s">
        <v>261</v>
      </c>
      <c r="C35" s="473" t="s">
        <v>144</v>
      </c>
      <c r="D35" s="499">
        <v>22</v>
      </c>
      <c r="E35" s="499">
        <v>19</v>
      </c>
      <c r="F35" s="499">
        <v>19</v>
      </c>
      <c r="G35" s="499">
        <v>16</v>
      </c>
      <c r="H35" s="499">
        <v>16</v>
      </c>
      <c r="I35" s="499">
        <v>22</v>
      </c>
      <c r="J35" s="499">
        <v>24</v>
      </c>
      <c r="K35" s="499">
        <v>14</v>
      </c>
      <c r="L35" s="499">
        <v>9</v>
      </c>
      <c r="M35" s="499">
        <v>8</v>
      </c>
      <c r="N35" s="499">
        <v>13</v>
      </c>
      <c r="O35" s="499">
        <v>9</v>
      </c>
      <c r="P35" s="499">
        <v>11</v>
      </c>
      <c r="Q35" s="499">
        <v>16</v>
      </c>
      <c r="R35" s="499">
        <v>8</v>
      </c>
      <c r="S35" s="499">
        <v>9</v>
      </c>
      <c r="T35" s="499">
        <v>8</v>
      </c>
      <c r="U35" s="499">
        <v>18</v>
      </c>
      <c r="V35" s="499">
        <v>12</v>
      </c>
      <c r="W35" s="499">
        <v>9</v>
      </c>
    </row>
    <row r="36" spans="1:23" ht="13.5" x14ac:dyDescent="0.25">
      <c r="A36" s="615"/>
      <c r="B36" s="492" t="s">
        <v>132</v>
      </c>
      <c r="C36" s="473" t="s">
        <v>144</v>
      </c>
      <c r="D36" s="493">
        <v>44</v>
      </c>
      <c r="E36" s="493">
        <v>45</v>
      </c>
      <c r="F36" s="493">
        <v>37</v>
      </c>
      <c r="G36" s="493">
        <v>50</v>
      </c>
      <c r="H36" s="493">
        <v>31</v>
      </c>
      <c r="I36" s="493">
        <v>39</v>
      </c>
      <c r="J36" s="493">
        <v>46</v>
      </c>
      <c r="K36" s="493">
        <v>24</v>
      </c>
      <c r="L36" s="493">
        <v>22</v>
      </c>
      <c r="M36" s="493">
        <v>20</v>
      </c>
      <c r="N36" s="493">
        <v>26</v>
      </c>
      <c r="O36" s="493">
        <v>15</v>
      </c>
      <c r="P36" s="493">
        <v>21</v>
      </c>
      <c r="Q36" s="493">
        <v>28</v>
      </c>
      <c r="R36" s="493">
        <v>18</v>
      </c>
      <c r="S36" s="493">
        <v>25</v>
      </c>
      <c r="T36" s="493">
        <v>18</v>
      </c>
      <c r="U36" s="493">
        <v>33</v>
      </c>
      <c r="V36" s="493">
        <v>25</v>
      </c>
      <c r="W36" s="493">
        <v>14</v>
      </c>
    </row>
    <row r="37" spans="1:23" x14ac:dyDescent="0.2">
      <c r="A37" s="538" t="s">
        <v>300</v>
      </c>
    </row>
    <row r="38" spans="1:23" x14ac:dyDescent="0.2">
      <c r="D38" s="463" t="s">
        <v>2</v>
      </c>
      <c r="E38" s="463" t="s">
        <v>3</v>
      </c>
      <c r="F38" s="463" t="s">
        <v>4</v>
      </c>
      <c r="G38" s="463" t="s">
        <v>5</v>
      </c>
      <c r="H38" s="463" t="s">
        <v>6</v>
      </c>
      <c r="I38" s="463" t="s">
        <v>7</v>
      </c>
      <c r="J38" s="463" t="s">
        <v>8</v>
      </c>
      <c r="K38" s="463" t="s">
        <v>9</v>
      </c>
      <c r="L38" s="463" t="s">
        <v>10</v>
      </c>
      <c r="M38" s="463" t="s">
        <v>11</v>
      </c>
      <c r="N38" s="463" t="s">
        <v>12</v>
      </c>
      <c r="O38" s="467" t="s">
        <v>13</v>
      </c>
      <c r="P38" s="467" t="s">
        <v>14</v>
      </c>
      <c r="Q38" s="463" t="s">
        <v>15</v>
      </c>
      <c r="R38" s="463" t="s">
        <v>16</v>
      </c>
      <c r="S38" s="463" t="s">
        <v>17</v>
      </c>
      <c r="T38" s="463" t="s">
        <v>18</v>
      </c>
      <c r="U38" s="467" t="s">
        <v>19</v>
      </c>
      <c r="V38" s="463" t="s">
        <v>20</v>
      </c>
      <c r="W38" s="463" t="s">
        <v>147</v>
      </c>
    </row>
    <row r="39" spans="1:23" x14ac:dyDescent="0.2">
      <c r="A39" s="616" t="s">
        <v>184</v>
      </c>
      <c r="B39" s="514" t="s">
        <v>301</v>
      </c>
      <c r="D39" s="515">
        <v>68</v>
      </c>
      <c r="E39" s="515">
        <v>78</v>
      </c>
      <c r="F39" s="515">
        <v>52</v>
      </c>
      <c r="G39" s="515">
        <v>47</v>
      </c>
      <c r="H39" s="515">
        <v>47</v>
      </c>
      <c r="I39" s="515">
        <v>60</v>
      </c>
      <c r="J39" s="515">
        <v>45</v>
      </c>
      <c r="K39" s="515">
        <v>40</v>
      </c>
      <c r="L39" s="515">
        <v>39</v>
      </c>
      <c r="M39" s="515">
        <v>36</v>
      </c>
      <c r="N39" s="515">
        <v>34</v>
      </c>
      <c r="O39" s="515">
        <v>43</v>
      </c>
      <c r="P39" s="515">
        <v>37</v>
      </c>
      <c r="Q39" s="515">
        <v>28</v>
      </c>
      <c r="R39" s="515">
        <v>34</v>
      </c>
      <c r="S39" s="515">
        <v>29</v>
      </c>
      <c r="T39" s="515">
        <v>23</v>
      </c>
      <c r="U39" s="515">
        <v>31</v>
      </c>
      <c r="V39" s="515">
        <v>32</v>
      </c>
      <c r="W39" s="515">
        <v>20</v>
      </c>
    </row>
    <row r="40" spans="1:23" x14ac:dyDescent="0.2">
      <c r="A40" s="617"/>
      <c r="B40" s="514" t="s">
        <v>302</v>
      </c>
      <c r="D40" s="522">
        <v>26</v>
      </c>
      <c r="E40" s="522">
        <v>23</v>
      </c>
      <c r="F40" s="522">
        <v>15</v>
      </c>
      <c r="G40" s="522">
        <v>25</v>
      </c>
      <c r="H40" s="522">
        <v>28</v>
      </c>
      <c r="I40" s="522">
        <v>15</v>
      </c>
      <c r="J40" s="522">
        <v>15</v>
      </c>
      <c r="K40" s="522">
        <v>7</v>
      </c>
      <c r="L40" s="522">
        <v>11</v>
      </c>
      <c r="M40" s="522">
        <v>9</v>
      </c>
      <c r="N40" s="522">
        <v>9</v>
      </c>
      <c r="O40" s="522">
        <v>8</v>
      </c>
      <c r="P40" s="522">
        <v>4</v>
      </c>
      <c r="Q40" s="522">
        <v>10</v>
      </c>
      <c r="R40" s="522">
        <v>10</v>
      </c>
      <c r="S40" s="522">
        <v>5</v>
      </c>
      <c r="T40" s="522">
        <v>11</v>
      </c>
      <c r="U40" s="522">
        <v>6</v>
      </c>
      <c r="V40" s="522">
        <v>5</v>
      </c>
      <c r="W40" s="522">
        <v>2</v>
      </c>
    </row>
    <row r="41" spans="1:23" x14ac:dyDescent="0.2">
      <c r="A41" s="617"/>
      <c r="B41" s="514" t="s">
        <v>303</v>
      </c>
      <c r="D41" s="515">
        <v>74</v>
      </c>
      <c r="E41" s="515">
        <v>84</v>
      </c>
      <c r="F41" s="515">
        <v>87</v>
      </c>
      <c r="G41" s="515">
        <v>69</v>
      </c>
      <c r="H41" s="515">
        <v>59</v>
      </c>
      <c r="I41" s="515">
        <v>90</v>
      </c>
      <c r="J41" s="515">
        <v>59</v>
      </c>
      <c r="K41" s="515">
        <v>49</v>
      </c>
      <c r="L41" s="515">
        <v>43</v>
      </c>
      <c r="M41" s="515">
        <v>34</v>
      </c>
      <c r="N41" s="515">
        <v>40</v>
      </c>
      <c r="O41" s="515">
        <v>41</v>
      </c>
      <c r="P41" s="515">
        <v>29</v>
      </c>
      <c r="Q41" s="515">
        <v>39</v>
      </c>
      <c r="R41" s="515">
        <v>40</v>
      </c>
      <c r="S41" s="515">
        <v>42</v>
      </c>
      <c r="T41" s="515">
        <v>35</v>
      </c>
      <c r="U41" s="515">
        <v>39</v>
      </c>
      <c r="V41" s="515">
        <v>41</v>
      </c>
      <c r="W41" s="515">
        <v>37</v>
      </c>
    </row>
    <row r="43" spans="1:23" x14ac:dyDescent="0.2">
      <c r="D43" s="618" t="s">
        <v>304</v>
      </c>
    </row>
    <row r="60" spans="4:4" x14ac:dyDescent="0.2">
      <c r="D60" s="558" t="s">
        <v>188</v>
      </c>
    </row>
    <row r="65" spans="4:4" x14ac:dyDescent="0.2">
      <c r="D65" s="559"/>
    </row>
  </sheetData>
  <mergeCells count="24">
    <mergeCell ref="A17:A20"/>
    <mergeCell ref="A21:A24"/>
    <mergeCell ref="A25:A28"/>
    <mergeCell ref="A29:A32"/>
    <mergeCell ref="A33:A36"/>
    <mergeCell ref="A39:A41"/>
    <mergeCell ref="A9:C9"/>
    <mergeCell ref="D9:W9"/>
    <mergeCell ref="A10:C10"/>
    <mergeCell ref="D10:W10"/>
    <mergeCell ref="A11:C11"/>
    <mergeCell ref="A13:A16"/>
    <mergeCell ref="A6:C6"/>
    <mergeCell ref="D6:W6"/>
    <mergeCell ref="A7:C7"/>
    <mergeCell ref="D7:W7"/>
    <mergeCell ref="A8:C8"/>
    <mergeCell ref="D8:W8"/>
    <mergeCell ref="A3:C3"/>
    <mergeCell ref="D3:W3"/>
    <mergeCell ref="A4:C4"/>
    <mergeCell ref="D4:W4"/>
    <mergeCell ref="A5:C5"/>
    <mergeCell ref="D5:W5"/>
  </mergeCells>
  <hyperlinks>
    <hyperlink ref="A2" r:id="rId1" display="http://dati.istat.it/OECDStat_Metadata/ShowMetadata.ashx?Dataset=DCIS_MORTIFERITISTR1&amp;ShowOnWeb=true&amp;Lang=it" xr:uid="{75DE11C7-33DD-45DB-8E84-39D31A59D03A}"/>
    <hyperlink ref="O11" r:id="rId2" display="http://dati.istat.it/OECDStat_Metadata/ShowMetadata.ashx?Dataset=DCIS_MORTIFERITISTR1&amp;Coords=[TIME].[2012]&amp;ShowOnWeb=true&amp;Lang=it" xr:uid="{459CBF31-0FB5-4210-B23D-F206CC2ABF25}"/>
    <hyperlink ref="P11" r:id="rId3" display="http://dati.istat.it/OECDStat_Metadata/ShowMetadata.ashx?Dataset=DCIS_MORTIFERITISTR1&amp;Coords=[TIME].[2013]&amp;ShowOnWeb=true&amp;Lang=it" xr:uid="{25C08649-6243-4AE9-ADC1-37549CDF050B}"/>
    <hyperlink ref="U11" r:id="rId4" display="http://dati.istat.it/OECDStat_Metadata/ShowMetadata.ashx?Dataset=DCIS_MORTIFERITISTR1&amp;Coords=[TIME].[2018]&amp;ShowOnWeb=true&amp;Lang=it" xr:uid="{94D69FEC-BD62-4106-87DB-63F7A76E8B80}"/>
    <hyperlink ref="A37" r:id="rId5" display="http://dativ7b.istat.it//index.aspx?DatasetCode=DCIS_MORTIFERITISTR1" xr:uid="{5AF27836-018F-421B-BEBA-AB67E8A2EA96}"/>
    <hyperlink ref="O38" r:id="rId6" display="http://dati.istat.it/OECDStat_Metadata/ShowMetadata.ashx?Dataset=DCIS_MORTIFERITISTR1&amp;Coords=[TIME].[2012]&amp;ShowOnWeb=true&amp;Lang=it" xr:uid="{115624D3-D20C-44B0-9B60-A8B339A9B341}"/>
    <hyperlink ref="P38" r:id="rId7" display="http://dati.istat.it/OECDStat_Metadata/ShowMetadata.ashx?Dataset=DCIS_MORTIFERITISTR1&amp;Coords=[TIME].[2013]&amp;ShowOnWeb=true&amp;Lang=it" xr:uid="{47F955C8-066E-412F-91A2-E7B42E0963C3}"/>
    <hyperlink ref="U38" r:id="rId8" display="http://dati.istat.it/OECDStat_Metadata/ShowMetadata.ashx?Dataset=DCIS_MORTIFERITISTR1&amp;Coords=[TIME].[2018]&amp;ShowOnWeb=true&amp;Lang=it" xr:uid="{42FB324F-9CAC-4091-9CE6-86F5E2B30AD9}"/>
  </hyperlinks>
  <pageMargins left="0.75" right="0.75" top="1" bottom="1" header="0.5" footer="0.5"/>
  <pageSetup orientation="portrait" horizontalDpi="0" verticalDpi="0"/>
  <drawing r:id="rId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75B28-B348-47F2-BF41-D22633662D95}">
  <dimension ref="A1:W63"/>
  <sheetViews>
    <sheetView showGridLines="0" topLeftCell="A2" workbookViewId="0">
      <selection activeCell="D7" sqref="D7:W7"/>
    </sheetView>
  </sheetViews>
  <sheetFormatPr defaultRowHeight="12.75" x14ac:dyDescent="0.2"/>
  <cols>
    <col min="1" max="2" width="24" style="446" customWidth="1"/>
    <col min="3" max="3" width="2.125" style="446" customWidth="1"/>
    <col min="4" max="16384" width="9" style="446"/>
  </cols>
  <sheetData>
    <row r="1" spans="1:23" hidden="1" x14ac:dyDescent="0.2">
      <c r="A1" s="445" t="e">
        <f ca="1">DotStatQuery(B1)</f>
        <v>#NAME?</v>
      </c>
      <c r="B1" s="445" t="s">
        <v>305</v>
      </c>
    </row>
    <row r="2" spans="1:23" x14ac:dyDescent="0.2">
      <c r="A2" s="598" t="s">
        <v>253</v>
      </c>
    </row>
    <row r="3" spans="1:23" x14ac:dyDescent="0.2">
      <c r="A3" s="448" t="s">
        <v>129</v>
      </c>
      <c r="B3" s="599"/>
      <c r="C3" s="449"/>
      <c r="D3" s="450" t="s">
        <v>254</v>
      </c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2"/>
    </row>
    <row r="4" spans="1:23" x14ac:dyDescent="0.2">
      <c r="A4" s="448" t="s">
        <v>255</v>
      </c>
      <c r="B4" s="599"/>
      <c r="C4" s="449"/>
      <c r="D4" s="450" t="s">
        <v>132</v>
      </c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2"/>
    </row>
    <row r="5" spans="1:23" x14ac:dyDescent="0.2">
      <c r="A5" s="448" t="s">
        <v>256</v>
      </c>
      <c r="B5" s="599"/>
      <c r="C5" s="449"/>
      <c r="D5" s="450" t="s">
        <v>132</v>
      </c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2"/>
    </row>
    <row r="6" spans="1:23" x14ac:dyDescent="0.2">
      <c r="A6" s="448" t="s">
        <v>138</v>
      </c>
      <c r="B6" s="599"/>
      <c r="C6" s="449"/>
      <c r="D6" s="450" t="s">
        <v>132</v>
      </c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2"/>
    </row>
    <row r="7" spans="1:23" x14ac:dyDescent="0.2">
      <c r="A7" s="448" t="s">
        <v>133</v>
      </c>
      <c r="B7" s="599"/>
      <c r="C7" s="449"/>
      <c r="D7" s="450" t="s">
        <v>132</v>
      </c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2"/>
    </row>
    <row r="8" spans="1:23" x14ac:dyDescent="0.2">
      <c r="A8" s="448" t="s">
        <v>258</v>
      </c>
      <c r="B8" s="599"/>
      <c r="C8" s="449"/>
      <c r="D8" s="450" t="s">
        <v>132</v>
      </c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2"/>
    </row>
    <row r="9" spans="1:23" x14ac:dyDescent="0.2">
      <c r="A9" s="448" t="s">
        <v>257</v>
      </c>
      <c r="B9" s="599"/>
      <c r="C9" s="449"/>
      <c r="D9" s="450" t="s">
        <v>223</v>
      </c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2"/>
    </row>
    <row r="10" spans="1:23" x14ac:dyDescent="0.2">
      <c r="A10" s="448" t="s">
        <v>139</v>
      </c>
      <c r="B10" s="599"/>
      <c r="C10" s="449"/>
      <c r="D10" s="450" t="s">
        <v>132</v>
      </c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2"/>
    </row>
    <row r="11" spans="1:23" x14ac:dyDescent="0.2">
      <c r="A11" s="456" t="s">
        <v>143</v>
      </c>
      <c r="B11" s="603"/>
      <c r="C11" s="457"/>
      <c r="D11" s="463" t="s">
        <v>2</v>
      </c>
      <c r="E11" s="463" t="s">
        <v>3</v>
      </c>
      <c r="F11" s="463" t="s">
        <v>4</v>
      </c>
      <c r="G11" s="463" t="s">
        <v>5</v>
      </c>
      <c r="H11" s="463" t="s">
        <v>6</v>
      </c>
      <c r="I11" s="463" t="s">
        <v>7</v>
      </c>
      <c r="J11" s="463" t="s">
        <v>8</v>
      </c>
      <c r="K11" s="463" t="s">
        <v>9</v>
      </c>
      <c r="L11" s="463" t="s">
        <v>10</v>
      </c>
      <c r="M11" s="463" t="s">
        <v>11</v>
      </c>
      <c r="N11" s="463" t="s">
        <v>12</v>
      </c>
      <c r="O11" s="467" t="s">
        <v>13</v>
      </c>
      <c r="P11" s="467" t="s">
        <v>14</v>
      </c>
      <c r="Q11" s="463" t="s">
        <v>15</v>
      </c>
      <c r="R11" s="463" t="s">
        <v>16</v>
      </c>
      <c r="S11" s="463" t="s">
        <v>17</v>
      </c>
      <c r="T11" s="463" t="s">
        <v>18</v>
      </c>
      <c r="U11" s="467" t="s">
        <v>19</v>
      </c>
      <c r="V11" s="463" t="s">
        <v>20</v>
      </c>
      <c r="W11" s="463" t="s">
        <v>147</v>
      </c>
    </row>
    <row r="12" spans="1:23" ht="13.5" x14ac:dyDescent="0.25">
      <c r="A12" s="472" t="s">
        <v>136</v>
      </c>
      <c r="B12" s="604" t="s">
        <v>131</v>
      </c>
      <c r="C12" s="473" t="s">
        <v>144</v>
      </c>
      <c r="D12" s="473" t="s">
        <v>144</v>
      </c>
      <c r="E12" s="473" t="s">
        <v>144</v>
      </c>
      <c r="F12" s="473" t="s">
        <v>144</v>
      </c>
      <c r="G12" s="473" t="s">
        <v>144</v>
      </c>
      <c r="H12" s="473" t="s">
        <v>144</v>
      </c>
      <c r="I12" s="473" t="s">
        <v>144</v>
      </c>
      <c r="J12" s="473" t="s">
        <v>144</v>
      </c>
      <c r="K12" s="473" t="s">
        <v>144</v>
      </c>
      <c r="L12" s="473" t="s">
        <v>144</v>
      </c>
      <c r="M12" s="473" t="s">
        <v>144</v>
      </c>
      <c r="N12" s="473" t="s">
        <v>144</v>
      </c>
      <c r="O12" s="473" t="s">
        <v>144</v>
      </c>
      <c r="P12" s="473" t="s">
        <v>144</v>
      </c>
      <c r="Q12" s="473" t="s">
        <v>144</v>
      </c>
      <c r="R12" s="473" t="s">
        <v>144</v>
      </c>
      <c r="S12" s="473" t="s">
        <v>144</v>
      </c>
      <c r="T12" s="473" t="s">
        <v>144</v>
      </c>
      <c r="U12" s="473" t="s">
        <v>144</v>
      </c>
      <c r="V12" s="473" t="s">
        <v>144</v>
      </c>
      <c r="W12" s="473" t="s">
        <v>144</v>
      </c>
    </row>
    <row r="13" spans="1:23" s="491" customFormat="1" ht="13.5" x14ac:dyDescent="0.25">
      <c r="A13" s="605" t="s">
        <v>27</v>
      </c>
      <c r="B13" s="480" t="s">
        <v>259</v>
      </c>
      <c r="C13" s="473" t="s">
        <v>144</v>
      </c>
      <c r="D13" s="481">
        <v>276839</v>
      </c>
      <c r="E13" s="481">
        <v>270754</v>
      </c>
      <c r="F13" s="481">
        <v>260072</v>
      </c>
      <c r="G13" s="481">
        <v>249709</v>
      </c>
      <c r="H13" s="481">
        <v>244448</v>
      </c>
      <c r="I13" s="481">
        <v>242042</v>
      </c>
      <c r="J13" s="481">
        <v>238712</v>
      </c>
      <c r="K13" s="481">
        <v>228331</v>
      </c>
      <c r="L13" s="481">
        <v>223166</v>
      </c>
      <c r="M13" s="481">
        <v>220332</v>
      </c>
      <c r="N13" s="481">
        <v>213001</v>
      </c>
      <c r="O13" s="481">
        <v>192788</v>
      </c>
      <c r="P13" s="481">
        <v>184962</v>
      </c>
      <c r="Q13" s="481">
        <v>180474</v>
      </c>
      <c r="R13" s="481">
        <v>175156</v>
      </c>
      <c r="S13" s="481">
        <v>176423</v>
      </c>
      <c r="T13" s="481">
        <v>174612</v>
      </c>
      <c r="U13" s="481">
        <v>169607</v>
      </c>
      <c r="V13" s="481">
        <v>168794</v>
      </c>
      <c r="W13" s="481">
        <v>111532</v>
      </c>
    </row>
    <row r="14" spans="1:23" s="491" customFormat="1" ht="13.5" x14ac:dyDescent="0.25">
      <c r="A14" s="606"/>
      <c r="B14" s="480" t="s">
        <v>260</v>
      </c>
      <c r="C14" s="473" t="s">
        <v>144</v>
      </c>
      <c r="D14" s="607">
        <v>26774</v>
      </c>
      <c r="E14" s="607">
        <v>27827</v>
      </c>
      <c r="F14" s="607">
        <v>25237</v>
      </c>
      <c r="G14" s="607">
        <v>23908</v>
      </c>
      <c r="H14" s="607">
        <v>23862</v>
      </c>
      <c r="I14" s="607">
        <v>22646</v>
      </c>
      <c r="J14" s="607">
        <v>23135</v>
      </c>
      <c r="K14" s="607">
        <v>20631</v>
      </c>
      <c r="L14" s="607">
        <v>20538</v>
      </c>
      <c r="M14" s="607">
        <v>20667</v>
      </c>
      <c r="N14" s="607">
        <v>18515</v>
      </c>
      <c r="O14" s="607">
        <v>15866</v>
      </c>
      <c r="P14" s="607">
        <v>15447</v>
      </c>
      <c r="Q14" s="607">
        <v>15290</v>
      </c>
      <c r="R14" s="607">
        <v>15850</v>
      </c>
      <c r="S14" s="607">
        <v>15790</v>
      </c>
      <c r="T14" s="607">
        <v>15844</v>
      </c>
      <c r="U14" s="607">
        <v>15545</v>
      </c>
      <c r="V14" s="607">
        <v>15009</v>
      </c>
      <c r="W14" s="607">
        <v>8465</v>
      </c>
    </row>
    <row r="15" spans="1:23" s="491" customFormat="1" ht="13.5" x14ac:dyDescent="0.25">
      <c r="A15" s="606"/>
      <c r="B15" s="480" t="s">
        <v>261</v>
      </c>
      <c r="C15" s="473" t="s">
        <v>144</v>
      </c>
      <c r="D15" s="481">
        <v>69673</v>
      </c>
      <c r="E15" s="481">
        <v>79910</v>
      </c>
      <c r="F15" s="481">
        <v>71166</v>
      </c>
      <c r="G15" s="481">
        <v>69562</v>
      </c>
      <c r="H15" s="481">
        <v>66548</v>
      </c>
      <c r="I15" s="481">
        <v>68267</v>
      </c>
      <c r="J15" s="481">
        <v>64003</v>
      </c>
      <c r="K15" s="481">
        <v>61783</v>
      </c>
      <c r="L15" s="481">
        <v>63554</v>
      </c>
      <c r="M15" s="481">
        <v>63721</v>
      </c>
      <c r="N15" s="481">
        <v>60503</v>
      </c>
      <c r="O15" s="481">
        <v>58210</v>
      </c>
      <c r="P15" s="481">
        <v>57684</v>
      </c>
      <c r="Q15" s="481">
        <v>55383</v>
      </c>
      <c r="R15" s="481">
        <v>55914</v>
      </c>
      <c r="S15" s="481">
        <v>56962</v>
      </c>
      <c r="T15" s="481">
        <v>56294</v>
      </c>
      <c r="U15" s="481">
        <v>57767</v>
      </c>
      <c r="V15" s="481">
        <v>57581</v>
      </c>
      <c r="W15" s="481">
        <v>39251</v>
      </c>
    </row>
    <row r="16" spans="1:23" s="491" customFormat="1" ht="13.5" x14ac:dyDescent="0.25">
      <c r="A16" s="608"/>
      <c r="B16" s="480" t="s">
        <v>132</v>
      </c>
      <c r="C16" s="473" t="s">
        <v>144</v>
      </c>
      <c r="D16" s="607">
        <v>373286</v>
      </c>
      <c r="E16" s="607">
        <v>378491</v>
      </c>
      <c r="F16" s="607">
        <v>356475</v>
      </c>
      <c r="G16" s="607">
        <v>343179</v>
      </c>
      <c r="H16" s="607">
        <v>334858</v>
      </c>
      <c r="I16" s="607">
        <v>332955</v>
      </c>
      <c r="J16" s="607">
        <v>325850</v>
      </c>
      <c r="K16" s="607">
        <v>310745</v>
      </c>
      <c r="L16" s="607">
        <v>307258</v>
      </c>
      <c r="M16" s="607">
        <v>304720</v>
      </c>
      <c r="N16" s="607">
        <v>292019</v>
      </c>
      <c r="O16" s="607">
        <v>266864</v>
      </c>
      <c r="P16" s="607">
        <v>258093</v>
      </c>
      <c r="Q16" s="607">
        <v>251147</v>
      </c>
      <c r="R16" s="607">
        <v>246920</v>
      </c>
      <c r="S16" s="607">
        <v>249175</v>
      </c>
      <c r="T16" s="607">
        <v>246750</v>
      </c>
      <c r="U16" s="607">
        <v>242919</v>
      </c>
      <c r="V16" s="607">
        <v>241384</v>
      </c>
      <c r="W16" s="607">
        <v>159248</v>
      </c>
    </row>
    <row r="17" spans="1:23" s="521" customFormat="1" ht="13.5" x14ac:dyDescent="0.25">
      <c r="A17" s="609" t="s">
        <v>184</v>
      </c>
      <c r="B17" s="514" t="s">
        <v>259</v>
      </c>
      <c r="C17" s="506" t="s">
        <v>144</v>
      </c>
      <c r="D17" s="515">
        <v>5358</v>
      </c>
      <c r="E17" s="515">
        <v>5286</v>
      </c>
      <c r="F17" s="515">
        <v>5361</v>
      </c>
      <c r="G17" s="515">
        <v>4712</v>
      </c>
      <c r="H17" s="515">
        <v>4567</v>
      </c>
      <c r="I17" s="515">
        <v>4426</v>
      </c>
      <c r="J17" s="515">
        <v>4136</v>
      </c>
      <c r="K17" s="515">
        <v>3894</v>
      </c>
      <c r="L17" s="515">
        <v>3656</v>
      </c>
      <c r="M17" s="515">
        <v>4063</v>
      </c>
      <c r="N17" s="515">
        <v>4177</v>
      </c>
      <c r="O17" s="515">
        <v>3711</v>
      </c>
      <c r="P17" s="515">
        <v>3579</v>
      </c>
      <c r="Q17" s="515">
        <v>3372</v>
      </c>
      <c r="R17" s="515">
        <v>3117</v>
      </c>
      <c r="S17" s="515">
        <v>2850</v>
      </c>
      <c r="T17" s="515">
        <v>2754</v>
      </c>
      <c r="U17" s="515">
        <v>2879</v>
      </c>
      <c r="V17" s="515">
        <v>2898</v>
      </c>
      <c r="W17" s="515">
        <v>1953</v>
      </c>
    </row>
    <row r="18" spans="1:23" s="521" customFormat="1" ht="13.5" x14ac:dyDescent="0.25">
      <c r="A18" s="611"/>
      <c r="B18" s="514" t="s">
        <v>260</v>
      </c>
      <c r="C18" s="506" t="s">
        <v>144</v>
      </c>
      <c r="D18" s="522">
        <v>923</v>
      </c>
      <c r="E18" s="522">
        <v>931</v>
      </c>
      <c r="F18" s="522">
        <v>823</v>
      </c>
      <c r="G18" s="522">
        <v>768</v>
      </c>
      <c r="H18" s="522">
        <v>727</v>
      </c>
      <c r="I18" s="522">
        <v>526</v>
      </c>
      <c r="J18" s="522">
        <v>599</v>
      </c>
      <c r="K18" s="522">
        <v>511</v>
      </c>
      <c r="L18" s="522">
        <v>579</v>
      </c>
      <c r="M18" s="522">
        <v>542</v>
      </c>
      <c r="N18" s="522">
        <v>508</v>
      </c>
      <c r="O18" s="522">
        <v>405</v>
      </c>
      <c r="P18" s="522">
        <v>422</v>
      </c>
      <c r="Q18" s="522">
        <v>460</v>
      </c>
      <c r="R18" s="522">
        <v>393</v>
      </c>
      <c r="S18" s="522">
        <v>417</v>
      </c>
      <c r="T18" s="522">
        <v>419</v>
      </c>
      <c r="U18" s="522">
        <v>370</v>
      </c>
      <c r="V18" s="522">
        <v>381</v>
      </c>
      <c r="W18" s="522">
        <v>221</v>
      </c>
    </row>
    <row r="19" spans="1:23" s="521" customFormat="1" ht="13.5" x14ac:dyDescent="0.25">
      <c r="A19" s="611"/>
      <c r="B19" s="514" t="s">
        <v>261</v>
      </c>
      <c r="C19" s="506" t="s">
        <v>144</v>
      </c>
      <c r="D19" s="515">
        <v>2061</v>
      </c>
      <c r="E19" s="515">
        <v>2279</v>
      </c>
      <c r="F19" s="515">
        <v>1882</v>
      </c>
      <c r="G19" s="515">
        <v>2064</v>
      </c>
      <c r="H19" s="515">
        <v>1931</v>
      </c>
      <c r="I19" s="515">
        <v>2100</v>
      </c>
      <c r="J19" s="515">
        <v>1647</v>
      </c>
      <c r="K19" s="515">
        <v>1638</v>
      </c>
      <c r="L19" s="515">
        <v>1754</v>
      </c>
      <c r="M19" s="515">
        <v>1772</v>
      </c>
      <c r="N19" s="515">
        <v>1536</v>
      </c>
      <c r="O19" s="515">
        <v>1408</v>
      </c>
      <c r="P19" s="515">
        <v>1463</v>
      </c>
      <c r="Q19" s="515">
        <v>1363</v>
      </c>
      <c r="R19" s="515">
        <v>1317</v>
      </c>
      <c r="S19" s="515">
        <v>1317</v>
      </c>
      <c r="T19" s="515">
        <v>1222</v>
      </c>
      <c r="U19" s="515">
        <v>1434</v>
      </c>
      <c r="V19" s="515">
        <v>1369</v>
      </c>
      <c r="W19" s="515">
        <v>916</v>
      </c>
    </row>
    <row r="20" spans="1:23" s="521" customFormat="1" ht="13.5" x14ac:dyDescent="0.25">
      <c r="A20" s="612"/>
      <c r="B20" s="514" t="s">
        <v>132</v>
      </c>
      <c r="C20" s="506" t="s">
        <v>144</v>
      </c>
      <c r="D20" s="522">
        <v>8342</v>
      </c>
      <c r="E20" s="522">
        <v>8496</v>
      </c>
      <c r="F20" s="522">
        <v>8066</v>
      </c>
      <c r="G20" s="522">
        <v>7544</v>
      </c>
      <c r="H20" s="522">
        <v>7225</v>
      </c>
      <c r="I20" s="522">
        <v>7052</v>
      </c>
      <c r="J20" s="522">
        <v>6382</v>
      </c>
      <c r="K20" s="522">
        <v>6043</v>
      </c>
      <c r="L20" s="522">
        <v>5989</v>
      </c>
      <c r="M20" s="522">
        <v>6377</v>
      </c>
      <c r="N20" s="522">
        <v>6221</v>
      </c>
      <c r="O20" s="522">
        <v>5524</v>
      </c>
      <c r="P20" s="522">
        <v>5464</v>
      </c>
      <c r="Q20" s="522">
        <v>5195</v>
      </c>
      <c r="R20" s="522">
        <v>4827</v>
      </c>
      <c r="S20" s="522">
        <v>4584</v>
      </c>
      <c r="T20" s="522">
        <v>4395</v>
      </c>
      <c r="U20" s="522">
        <v>4683</v>
      </c>
      <c r="V20" s="522">
        <v>4648</v>
      </c>
      <c r="W20" s="522">
        <v>3090</v>
      </c>
    </row>
    <row r="21" spans="1:23" ht="13.5" x14ac:dyDescent="0.25">
      <c r="A21" s="613" t="s">
        <v>185</v>
      </c>
      <c r="B21" s="492" t="s">
        <v>259</v>
      </c>
      <c r="C21" s="473" t="s">
        <v>144</v>
      </c>
      <c r="D21" s="499">
        <v>940</v>
      </c>
      <c r="E21" s="499">
        <v>849</v>
      </c>
      <c r="F21" s="499">
        <v>750</v>
      </c>
      <c r="G21" s="499">
        <v>793</v>
      </c>
      <c r="H21" s="499">
        <v>733</v>
      </c>
      <c r="I21" s="499">
        <v>810</v>
      </c>
      <c r="J21" s="499">
        <v>779</v>
      </c>
      <c r="K21" s="499">
        <v>749</v>
      </c>
      <c r="L21" s="499">
        <v>651</v>
      </c>
      <c r="M21" s="499">
        <v>675</v>
      </c>
      <c r="N21" s="499">
        <v>749</v>
      </c>
      <c r="O21" s="499">
        <v>590</v>
      </c>
      <c r="P21" s="499">
        <v>655</v>
      </c>
      <c r="Q21" s="499">
        <v>528</v>
      </c>
      <c r="R21" s="499">
        <v>489</v>
      </c>
      <c r="S21" s="499">
        <v>652</v>
      </c>
      <c r="T21" s="499">
        <v>504</v>
      </c>
      <c r="U21" s="499">
        <v>493</v>
      </c>
      <c r="V21" s="499">
        <v>497</v>
      </c>
      <c r="W21" s="499">
        <v>276</v>
      </c>
    </row>
    <row r="22" spans="1:23" ht="13.5" x14ac:dyDescent="0.25">
      <c r="A22" s="614"/>
      <c r="B22" s="492" t="s">
        <v>260</v>
      </c>
      <c r="C22" s="473" t="s">
        <v>144</v>
      </c>
      <c r="D22" s="493">
        <v>136</v>
      </c>
      <c r="E22" s="493">
        <v>162</v>
      </c>
      <c r="F22" s="493">
        <v>165</v>
      </c>
      <c r="G22" s="493">
        <v>141</v>
      </c>
      <c r="H22" s="493">
        <v>128</v>
      </c>
      <c r="I22" s="493">
        <v>74</v>
      </c>
      <c r="J22" s="493">
        <v>137</v>
      </c>
      <c r="K22" s="493">
        <v>106</v>
      </c>
      <c r="L22" s="493">
        <v>124</v>
      </c>
      <c r="M22" s="493">
        <v>102</v>
      </c>
      <c r="N22" s="493">
        <v>98</v>
      </c>
      <c r="O22" s="493">
        <v>86</v>
      </c>
      <c r="P22" s="493">
        <v>99</v>
      </c>
      <c r="Q22" s="493">
        <v>115</v>
      </c>
      <c r="R22" s="493">
        <v>60</v>
      </c>
      <c r="S22" s="493">
        <v>101</v>
      </c>
      <c r="T22" s="493">
        <v>92</v>
      </c>
      <c r="U22" s="493">
        <v>92</v>
      </c>
      <c r="V22" s="493">
        <v>76</v>
      </c>
      <c r="W22" s="493">
        <v>58</v>
      </c>
    </row>
    <row r="23" spans="1:23" ht="13.5" x14ac:dyDescent="0.25">
      <c r="A23" s="614"/>
      <c r="B23" s="492" t="s">
        <v>261</v>
      </c>
      <c r="C23" s="473" t="s">
        <v>144</v>
      </c>
      <c r="D23" s="499">
        <v>502</v>
      </c>
      <c r="E23" s="499">
        <v>593</v>
      </c>
      <c r="F23" s="499">
        <v>547</v>
      </c>
      <c r="G23" s="499">
        <v>634</v>
      </c>
      <c r="H23" s="499">
        <v>558</v>
      </c>
      <c r="I23" s="499">
        <v>680</v>
      </c>
      <c r="J23" s="499">
        <v>515</v>
      </c>
      <c r="K23" s="499">
        <v>473</v>
      </c>
      <c r="L23" s="499">
        <v>547</v>
      </c>
      <c r="M23" s="499">
        <v>556</v>
      </c>
      <c r="N23" s="499">
        <v>458</v>
      </c>
      <c r="O23" s="499">
        <v>426</v>
      </c>
      <c r="P23" s="499">
        <v>470</v>
      </c>
      <c r="Q23" s="499">
        <v>450</v>
      </c>
      <c r="R23" s="499">
        <v>325</v>
      </c>
      <c r="S23" s="499">
        <v>358</v>
      </c>
      <c r="T23" s="499">
        <v>371</v>
      </c>
      <c r="U23" s="499">
        <v>369</v>
      </c>
      <c r="V23" s="499">
        <v>387</v>
      </c>
      <c r="W23" s="499">
        <v>253</v>
      </c>
    </row>
    <row r="24" spans="1:23" ht="13.5" x14ac:dyDescent="0.25">
      <c r="A24" s="615"/>
      <c r="B24" s="492" t="s">
        <v>132</v>
      </c>
      <c r="C24" s="473" t="s">
        <v>144</v>
      </c>
      <c r="D24" s="493">
        <v>1578</v>
      </c>
      <c r="E24" s="493">
        <v>1604</v>
      </c>
      <c r="F24" s="493">
        <v>1462</v>
      </c>
      <c r="G24" s="493">
        <v>1568</v>
      </c>
      <c r="H24" s="493">
        <v>1419</v>
      </c>
      <c r="I24" s="493">
        <v>1564</v>
      </c>
      <c r="J24" s="493">
        <v>1431</v>
      </c>
      <c r="K24" s="493">
        <v>1328</v>
      </c>
      <c r="L24" s="493">
        <v>1322</v>
      </c>
      <c r="M24" s="493">
        <v>1333</v>
      </c>
      <c r="N24" s="493">
        <v>1305</v>
      </c>
      <c r="O24" s="493">
        <v>1102</v>
      </c>
      <c r="P24" s="493">
        <v>1224</v>
      </c>
      <c r="Q24" s="493">
        <v>1093</v>
      </c>
      <c r="R24" s="493">
        <v>874</v>
      </c>
      <c r="S24" s="493">
        <v>1111</v>
      </c>
      <c r="T24" s="493">
        <v>967</v>
      </c>
      <c r="U24" s="493">
        <v>954</v>
      </c>
      <c r="V24" s="493">
        <v>960</v>
      </c>
      <c r="W24" s="493">
        <v>587</v>
      </c>
    </row>
    <row r="25" spans="1:23" ht="13.5" x14ac:dyDescent="0.25">
      <c r="A25" s="613" t="s">
        <v>186</v>
      </c>
      <c r="B25" s="492" t="s">
        <v>259</v>
      </c>
      <c r="C25" s="473" t="s">
        <v>144</v>
      </c>
      <c r="D25" s="499">
        <v>1159</v>
      </c>
      <c r="E25" s="499">
        <v>1173</v>
      </c>
      <c r="F25" s="499">
        <v>1214</v>
      </c>
      <c r="G25" s="499">
        <v>1296</v>
      </c>
      <c r="H25" s="499">
        <v>1281</v>
      </c>
      <c r="I25" s="499">
        <v>1144</v>
      </c>
      <c r="J25" s="499">
        <v>963</v>
      </c>
      <c r="K25" s="499">
        <v>912</v>
      </c>
      <c r="L25" s="499">
        <v>998</v>
      </c>
      <c r="M25" s="499">
        <v>1159</v>
      </c>
      <c r="N25" s="499">
        <v>1020</v>
      </c>
      <c r="O25" s="499">
        <v>869</v>
      </c>
      <c r="P25" s="499">
        <v>840</v>
      </c>
      <c r="Q25" s="499">
        <v>789</v>
      </c>
      <c r="R25" s="499">
        <v>738</v>
      </c>
      <c r="S25" s="499">
        <v>633</v>
      </c>
      <c r="T25" s="499">
        <v>819</v>
      </c>
      <c r="U25" s="499">
        <v>765</v>
      </c>
      <c r="V25" s="499">
        <v>764</v>
      </c>
      <c r="W25" s="499">
        <v>487</v>
      </c>
    </row>
    <row r="26" spans="1:23" ht="13.5" x14ac:dyDescent="0.25">
      <c r="A26" s="614"/>
      <c r="B26" s="492" t="s">
        <v>260</v>
      </c>
      <c r="C26" s="473" t="s">
        <v>144</v>
      </c>
      <c r="D26" s="493">
        <v>306</v>
      </c>
      <c r="E26" s="493">
        <v>271</v>
      </c>
      <c r="F26" s="493">
        <v>238</v>
      </c>
      <c r="G26" s="493">
        <v>211</v>
      </c>
      <c r="H26" s="493">
        <v>190</v>
      </c>
      <c r="I26" s="493">
        <v>144</v>
      </c>
      <c r="J26" s="493">
        <v>145</v>
      </c>
      <c r="K26" s="493">
        <v>122</v>
      </c>
      <c r="L26" s="493">
        <v>157</v>
      </c>
      <c r="M26" s="493">
        <v>173</v>
      </c>
      <c r="N26" s="493">
        <v>139</v>
      </c>
      <c r="O26" s="493">
        <v>98</v>
      </c>
      <c r="P26" s="493">
        <v>96</v>
      </c>
      <c r="Q26" s="493">
        <v>106</v>
      </c>
      <c r="R26" s="493">
        <v>97</v>
      </c>
      <c r="S26" s="493">
        <v>138</v>
      </c>
      <c r="T26" s="493">
        <v>140</v>
      </c>
      <c r="U26" s="493">
        <v>85</v>
      </c>
      <c r="V26" s="493">
        <v>92</v>
      </c>
      <c r="W26" s="493">
        <v>57</v>
      </c>
    </row>
    <row r="27" spans="1:23" ht="13.5" x14ac:dyDescent="0.25">
      <c r="A27" s="614"/>
      <c r="B27" s="492" t="s">
        <v>261</v>
      </c>
      <c r="C27" s="473" t="s">
        <v>144</v>
      </c>
      <c r="D27" s="499">
        <v>551</v>
      </c>
      <c r="E27" s="499">
        <v>624</v>
      </c>
      <c r="F27" s="499">
        <v>532</v>
      </c>
      <c r="G27" s="499">
        <v>559</v>
      </c>
      <c r="H27" s="499">
        <v>591</v>
      </c>
      <c r="I27" s="499">
        <v>517</v>
      </c>
      <c r="J27" s="499">
        <v>332</v>
      </c>
      <c r="K27" s="499">
        <v>398</v>
      </c>
      <c r="L27" s="499">
        <v>443</v>
      </c>
      <c r="M27" s="499">
        <v>448</v>
      </c>
      <c r="N27" s="499">
        <v>374</v>
      </c>
      <c r="O27" s="499">
        <v>338</v>
      </c>
      <c r="P27" s="499">
        <v>346</v>
      </c>
      <c r="Q27" s="499">
        <v>338</v>
      </c>
      <c r="R27" s="499">
        <v>377</v>
      </c>
      <c r="S27" s="499">
        <v>355</v>
      </c>
      <c r="T27" s="499">
        <v>316</v>
      </c>
      <c r="U27" s="499">
        <v>388</v>
      </c>
      <c r="V27" s="499">
        <v>411</v>
      </c>
      <c r="W27" s="499">
        <v>255</v>
      </c>
    </row>
    <row r="28" spans="1:23" ht="13.5" x14ac:dyDescent="0.25">
      <c r="A28" s="615"/>
      <c r="B28" s="492" t="s">
        <v>132</v>
      </c>
      <c r="C28" s="473" t="s">
        <v>144</v>
      </c>
      <c r="D28" s="493">
        <v>2016</v>
      </c>
      <c r="E28" s="493">
        <v>2068</v>
      </c>
      <c r="F28" s="493">
        <v>1984</v>
      </c>
      <c r="G28" s="493">
        <v>2066</v>
      </c>
      <c r="H28" s="493">
        <v>2062</v>
      </c>
      <c r="I28" s="493">
        <v>1805</v>
      </c>
      <c r="J28" s="493">
        <v>1440</v>
      </c>
      <c r="K28" s="493">
        <v>1432</v>
      </c>
      <c r="L28" s="493">
        <v>1598</v>
      </c>
      <c r="M28" s="493">
        <v>1780</v>
      </c>
      <c r="N28" s="493">
        <v>1533</v>
      </c>
      <c r="O28" s="493">
        <v>1305</v>
      </c>
      <c r="P28" s="493">
        <v>1282</v>
      </c>
      <c r="Q28" s="493">
        <v>1233</v>
      </c>
      <c r="R28" s="493">
        <v>1212</v>
      </c>
      <c r="S28" s="493">
        <v>1126</v>
      </c>
      <c r="T28" s="493">
        <v>1275</v>
      </c>
      <c r="U28" s="493">
        <v>1238</v>
      </c>
      <c r="V28" s="493">
        <v>1267</v>
      </c>
      <c r="W28" s="493">
        <v>799</v>
      </c>
    </row>
    <row r="29" spans="1:23" ht="13.5" x14ac:dyDescent="0.25">
      <c r="A29" s="613" t="s">
        <v>187</v>
      </c>
      <c r="B29" s="492" t="s">
        <v>259</v>
      </c>
      <c r="C29" s="473" t="s">
        <v>144</v>
      </c>
      <c r="D29" s="499">
        <v>1959</v>
      </c>
      <c r="E29" s="499">
        <v>2043</v>
      </c>
      <c r="F29" s="499">
        <v>2031</v>
      </c>
      <c r="G29" s="499">
        <v>1504</v>
      </c>
      <c r="H29" s="499">
        <v>1494</v>
      </c>
      <c r="I29" s="499">
        <v>1377</v>
      </c>
      <c r="J29" s="499">
        <v>1299</v>
      </c>
      <c r="K29" s="499">
        <v>1173</v>
      </c>
      <c r="L29" s="499">
        <v>1025</v>
      </c>
      <c r="M29" s="499">
        <v>1145</v>
      </c>
      <c r="N29" s="499">
        <v>1306</v>
      </c>
      <c r="O29" s="499">
        <v>1315</v>
      </c>
      <c r="P29" s="499">
        <v>1209</v>
      </c>
      <c r="Q29" s="499">
        <v>1137</v>
      </c>
      <c r="R29" s="499">
        <v>1077</v>
      </c>
      <c r="S29" s="499">
        <v>929</v>
      </c>
      <c r="T29" s="499">
        <v>794</v>
      </c>
      <c r="U29" s="499">
        <v>951</v>
      </c>
      <c r="V29" s="499">
        <v>913</v>
      </c>
      <c r="W29" s="499">
        <v>699</v>
      </c>
    </row>
    <row r="30" spans="1:23" ht="13.5" x14ac:dyDescent="0.25">
      <c r="A30" s="614"/>
      <c r="B30" s="492" t="s">
        <v>260</v>
      </c>
      <c r="C30" s="473" t="s">
        <v>144</v>
      </c>
      <c r="D30" s="493">
        <v>110</v>
      </c>
      <c r="E30" s="493">
        <v>137</v>
      </c>
      <c r="F30" s="493">
        <v>98</v>
      </c>
      <c r="G30" s="493">
        <v>115</v>
      </c>
      <c r="H30" s="493">
        <v>105</v>
      </c>
      <c r="I30" s="493">
        <v>77</v>
      </c>
      <c r="J30" s="493">
        <v>85</v>
      </c>
      <c r="K30" s="493">
        <v>102</v>
      </c>
      <c r="L30" s="493">
        <v>104</v>
      </c>
      <c r="M30" s="493">
        <v>67</v>
      </c>
      <c r="N30" s="493">
        <v>75</v>
      </c>
      <c r="O30" s="493">
        <v>63</v>
      </c>
      <c r="P30" s="493">
        <v>69</v>
      </c>
      <c r="Q30" s="493">
        <v>54</v>
      </c>
      <c r="R30" s="493">
        <v>68</v>
      </c>
      <c r="S30" s="493">
        <v>46</v>
      </c>
      <c r="T30" s="493">
        <v>69</v>
      </c>
      <c r="U30" s="493">
        <v>55</v>
      </c>
      <c r="V30" s="493">
        <v>31</v>
      </c>
      <c r="W30" s="493">
        <v>18</v>
      </c>
    </row>
    <row r="31" spans="1:23" ht="13.5" x14ac:dyDescent="0.25">
      <c r="A31" s="614"/>
      <c r="B31" s="492" t="s">
        <v>261</v>
      </c>
      <c r="C31" s="473" t="s">
        <v>144</v>
      </c>
      <c r="D31" s="499">
        <v>459</v>
      </c>
      <c r="E31" s="499">
        <v>515</v>
      </c>
      <c r="F31" s="499">
        <v>308</v>
      </c>
      <c r="G31" s="499">
        <v>345</v>
      </c>
      <c r="H31" s="499">
        <v>307</v>
      </c>
      <c r="I31" s="499">
        <v>377</v>
      </c>
      <c r="J31" s="499">
        <v>287</v>
      </c>
      <c r="K31" s="499">
        <v>259</v>
      </c>
      <c r="L31" s="499">
        <v>245</v>
      </c>
      <c r="M31" s="499">
        <v>288</v>
      </c>
      <c r="N31" s="499">
        <v>256</v>
      </c>
      <c r="O31" s="499">
        <v>236</v>
      </c>
      <c r="P31" s="499">
        <v>246</v>
      </c>
      <c r="Q31" s="499">
        <v>245</v>
      </c>
      <c r="R31" s="499">
        <v>220</v>
      </c>
      <c r="S31" s="499">
        <v>215</v>
      </c>
      <c r="T31" s="499">
        <v>191</v>
      </c>
      <c r="U31" s="499">
        <v>255</v>
      </c>
      <c r="V31" s="499">
        <v>206</v>
      </c>
      <c r="W31" s="499">
        <v>139</v>
      </c>
    </row>
    <row r="32" spans="1:23" ht="13.5" x14ac:dyDescent="0.25">
      <c r="A32" s="615"/>
      <c r="B32" s="492" t="s">
        <v>132</v>
      </c>
      <c r="C32" s="473" t="s">
        <v>144</v>
      </c>
      <c r="D32" s="493">
        <v>2528</v>
      </c>
      <c r="E32" s="493">
        <v>2695</v>
      </c>
      <c r="F32" s="493">
        <v>2437</v>
      </c>
      <c r="G32" s="493">
        <v>1964</v>
      </c>
      <c r="H32" s="493">
        <v>1906</v>
      </c>
      <c r="I32" s="493">
        <v>1831</v>
      </c>
      <c r="J32" s="493">
        <v>1671</v>
      </c>
      <c r="K32" s="493">
        <v>1534</v>
      </c>
      <c r="L32" s="493">
        <v>1374</v>
      </c>
      <c r="M32" s="493">
        <v>1500</v>
      </c>
      <c r="N32" s="493">
        <v>1637</v>
      </c>
      <c r="O32" s="493">
        <v>1614</v>
      </c>
      <c r="P32" s="493">
        <v>1524</v>
      </c>
      <c r="Q32" s="493">
        <v>1436</v>
      </c>
      <c r="R32" s="493">
        <v>1365</v>
      </c>
      <c r="S32" s="493">
        <v>1190</v>
      </c>
      <c r="T32" s="493">
        <v>1054</v>
      </c>
      <c r="U32" s="493">
        <v>1261</v>
      </c>
      <c r="V32" s="493">
        <v>1150</v>
      </c>
      <c r="W32" s="493">
        <v>856</v>
      </c>
    </row>
    <row r="33" spans="1:23" ht="13.5" x14ac:dyDescent="0.25">
      <c r="A33" s="613" t="s">
        <v>189</v>
      </c>
      <c r="B33" s="492" t="s">
        <v>259</v>
      </c>
      <c r="C33" s="473" t="s">
        <v>144</v>
      </c>
      <c r="D33" s="499">
        <v>1300</v>
      </c>
      <c r="E33" s="499">
        <v>1221</v>
      </c>
      <c r="F33" s="499">
        <v>1366</v>
      </c>
      <c r="G33" s="499">
        <v>1119</v>
      </c>
      <c r="H33" s="499">
        <v>1059</v>
      </c>
      <c r="I33" s="499">
        <v>1095</v>
      </c>
      <c r="J33" s="499">
        <v>1095</v>
      </c>
      <c r="K33" s="499">
        <v>1060</v>
      </c>
      <c r="L33" s="499">
        <v>982</v>
      </c>
      <c r="M33" s="499">
        <v>1084</v>
      </c>
      <c r="N33" s="499">
        <v>1102</v>
      </c>
      <c r="O33" s="499">
        <v>937</v>
      </c>
      <c r="P33" s="499">
        <v>875</v>
      </c>
      <c r="Q33" s="499">
        <v>918</v>
      </c>
      <c r="R33" s="499">
        <v>813</v>
      </c>
      <c r="S33" s="499">
        <v>636</v>
      </c>
      <c r="T33" s="499">
        <v>637</v>
      </c>
      <c r="U33" s="499">
        <v>670</v>
      </c>
      <c r="V33" s="499">
        <v>724</v>
      </c>
      <c r="W33" s="499">
        <v>491</v>
      </c>
    </row>
    <row r="34" spans="1:23" ht="13.5" x14ac:dyDescent="0.25">
      <c r="A34" s="614"/>
      <c r="B34" s="492" t="s">
        <v>260</v>
      </c>
      <c r="C34" s="473" t="s">
        <v>144</v>
      </c>
      <c r="D34" s="493">
        <v>371</v>
      </c>
      <c r="E34" s="493">
        <v>361</v>
      </c>
      <c r="F34" s="493">
        <v>322</v>
      </c>
      <c r="G34" s="493">
        <v>301</v>
      </c>
      <c r="H34" s="493">
        <v>304</v>
      </c>
      <c r="I34" s="493">
        <v>231</v>
      </c>
      <c r="J34" s="493">
        <v>232</v>
      </c>
      <c r="K34" s="493">
        <v>181</v>
      </c>
      <c r="L34" s="493">
        <v>194</v>
      </c>
      <c r="M34" s="493">
        <v>200</v>
      </c>
      <c r="N34" s="493">
        <v>196</v>
      </c>
      <c r="O34" s="493">
        <v>158</v>
      </c>
      <c r="P34" s="493">
        <v>158</v>
      </c>
      <c r="Q34" s="493">
        <v>185</v>
      </c>
      <c r="R34" s="493">
        <v>168</v>
      </c>
      <c r="S34" s="493">
        <v>132</v>
      </c>
      <c r="T34" s="493">
        <v>118</v>
      </c>
      <c r="U34" s="493">
        <v>138</v>
      </c>
      <c r="V34" s="493">
        <v>182</v>
      </c>
      <c r="W34" s="493">
        <v>88</v>
      </c>
    </row>
    <row r="35" spans="1:23" ht="13.5" x14ac:dyDescent="0.25">
      <c r="A35" s="614"/>
      <c r="B35" s="492" t="s">
        <v>261</v>
      </c>
      <c r="C35" s="473" t="s">
        <v>144</v>
      </c>
      <c r="D35" s="499">
        <v>549</v>
      </c>
      <c r="E35" s="499">
        <v>547</v>
      </c>
      <c r="F35" s="499">
        <v>495</v>
      </c>
      <c r="G35" s="499">
        <v>526</v>
      </c>
      <c r="H35" s="499">
        <v>475</v>
      </c>
      <c r="I35" s="499">
        <v>526</v>
      </c>
      <c r="J35" s="499">
        <v>513</v>
      </c>
      <c r="K35" s="499">
        <v>508</v>
      </c>
      <c r="L35" s="499">
        <v>519</v>
      </c>
      <c r="M35" s="499">
        <v>480</v>
      </c>
      <c r="N35" s="499">
        <v>448</v>
      </c>
      <c r="O35" s="499">
        <v>408</v>
      </c>
      <c r="P35" s="499">
        <v>401</v>
      </c>
      <c r="Q35" s="499">
        <v>330</v>
      </c>
      <c r="R35" s="499">
        <v>395</v>
      </c>
      <c r="S35" s="499">
        <v>389</v>
      </c>
      <c r="T35" s="499">
        <v>344</v>
      </c>
      <c r="U35" s="499">
        <v>422</v>
      </c>
      <c r="V35" s="499">
        <v>365</v>
      </c>
      <c r="W35" s="499">
        <v>269</v>
      </c>
    </row>
    <row r="36" spans="1:23" ht="13.5" x14ac:dyDescent="0.25">
      <c r="A36" s="615"/>
      <c r="B36" s="492" t="s">
        <v>132</v>
      </c>
      <c r="C36" s="473" t="s">
        <v>144</v>
      </c>
      <c r="D36" s="493">
        <v>2220</v>
      </c>
      <c r="E36" s="493">
        <v>2129</v>
      </c>
      <c r="F36" s="493">
        <v>2183</v>
      </c>
      <c r="G36" s="493">
        <v>1946</v>
      </c>
      <c r="H36" s="493">
        <v>1838</v>
      </c>
      <c r="I36" s="493">
        <v>1852</v>
      </c>
      <c r="J36" s="493">
        <v>1840</v>
      </c>
      <c r="K36" s="493">
        <v>1749</v>
      </c>
      <c r="L36" s="493">
        <v>1695</v>
      </c>
      <c r="M36" s="493">
        <v>1764</v>
      </c>
      <c r="N36" s="493">
        <v>1746</v>
      </c>
      <c r="O36" s="493">
        <v>1503</v>
      </c>
      <c r="P36" s="493">
        <v>1434</v>
      </c>
      <c r="Q36" s="493">
        <v>1433</v>
      </c>
      <c r="R36" s="493">
        <v>1376</v>
      </c>
      <c r="S36" s="493">
        <v>1157</v>
      </c>
      <c r="T36" s="493">
        <v>1099</v>
      </c>
      <c r="U36" s="493">
        <v>1230</v>
      </c>
      <c r="V36" s="493">
        <v>1271</v>
      </c>
      <c r="W36" s="493">
        <v>848</v>
      </c>
    </row>
    <row r="37" spans="1:23" x14ac:dyDescent="0.2">
      <c r="A37" s="538" t="s">
        <v>306</v>
      </c>
    </row>
    <row r="38" spans="1:23" x14ac:dyDescent="0.2">
      <c r="D38" s="463" t="s">
        <v>2</v>
      </c>
      <c r="E38" s="463" t="s">
        <v>3</v>
      </c>
      <c r="F38" s="463" t="s">
        <v>4</v>
      </c>
      <c r="G38" s="463" t="s">
        <v>5</v>
      </c>
      <c r="H38" s="463" t="s">
        <v>6</v>
      </c>
      <c r="I38" s="463" t="s">
        <v>7</v>
      </c>
      <c r="J38" s="463" t="s">
        <v>8</v>
      </c>
      <c r="K38" s="463" t="s">
        <v>9</v>
      </c>
      <c r="L38" s="463" t="s">
        <v>10</v>
      </c>
      <c r="M38" s="463" t="s">
        <v>11</v>
      </c>
      <c r="N38" s="463" t="s">
        <v>12</v>
      </c>
      <c r="O38" s="467" t="s">
        <v>13</v>
      </c>
      <c r="P38" s="467" t="s">
        <v>14</v>
      </c>
      <c r="Q38" s="463" t="s">
        <v>15</v>
      </c>
      <c r="R38" s="463" t="s">
        <v>16</v>
      </c>
      <c r="S38" s="463" t="s">
        <v>17</v>
      </c>
      <c r="T38" s="463" t="s">
        <v>18</v>
      </c>
      <c r="U38" s="467" t="s">
        <v>19</v>
      </c>
      <c r="V38" s="463" t="s">
        <v>20</v>
      </c>
      <c r="W38" s="463" t="s">
        <v>147</v>
      </c>
    </row>
    <row r="39" spans="1:23" x14ac:dyDescent="0.2">
      <c r="A39" s="616" t="s">
        <v>184</v>
      </c>
      <c r="B39" s="514" t="s">
        <v>301</v>
      </c>
      <c r="D39" s="515">
        <v>5358</v>
      </c>
      <c r="E39" s="515">
        <v>5286</v>
      </c>
      <c r="F39" s="515">
        <v>5361</v>
      </c>
      <c r="G39" s="515">
        <v>4712</v>
      </c>
      <c r="H39" s="515">
        <v>4567</v>
      </c>
      <c r="I39" s="515">
        <v>4426</v>
      </c>
      <c r="J39" s="515">
        <v>4136</v>
      </c>
      <c r="K39" s="515">
        <v>3894</v>
      </c>
      <c r="L39" s="515">
        <v>3656</v>
      </c>
      <c r="M39" s="515">
        <v>4063</v>
      </c>
      <c r="N39" s="515">
        <v>4177</v>
      </c>
      <c r="O39" s="515">
        <v>3711</v>
      </c>
      <c r="P39" s="515">
        <v>3579</v>
      </c>
      <c r="Q39" s="515">
        <v>3372</v>
      </c>
      <c r="R39" s="515">
        <v>3117</v>
      </c>
      <c r="S39" s="515">
        <v>2850</v>
      </c>
      <c r="T39" s="515">
        <v>2754</v>
      </c>
      <c r="U39" s="515">
        <v>2879</v>
      </c>
      <c r="V39" s="515">
        <v>2898</v>
      </c>
      <c r="W39" s="515">
        <v>1953</v>
      </c>
    </row>
    <row r="40" spans="1:23" x14ac:dyDescent="0.2">
      <c r="A40" s="617"/>
      <c r="B40" s="514" t="s">
        <v>302</v>
      </c>
      <c r="D40" s="522">
        <v>923</v>
      </c>
      <c r="E40" s="522">
        <v>931</v>
      </c>
      <c r="F40" s="522">
        <v>823</v>
      </c>
      <c r="G40" s="522">
        <v>768</v>
      </c>
      <c r="H40" s="522">
        <v>727</v>
      </c>
      <c r="I40" s="522">
        <v>526</v>
      </c>
      <c r="J40" s="522">
        <v>599</v>
      </c>
      <c r="K40" s="522">
        <v>511</v>
      </c>
      <c r="L40" s="522">
        <v>579</v>
      </c>
      <c r="M40" s="522">
        <v>542</v>
      </c>
      <c r="N40" s="522">
        <v>508</v>
      </c>
      <c r="O40" s="522">
        <v>405</v>
      </c>
      <c r="P40" s="522">
        <v>422</v>
      </c>
      <c r="Q40" s="522">
        <v>460</v>
      </c>
      <c r="R40" s="522">
        <v>393</v>
      </c>
      <c r="S40" s="522">
        <v>417</v>
      </c>
      <c r="T40" s="522">
        <v>419</v>
      </c>
      <c r="U40" s="522">
        <v>370</v>
      </c>
      <c r="V40" s="522">
        <v>381</v>
      </c>
      <c r="W40" s="522">
        <v>221</v>
      </c>
    </row>
    <row r="41" spans="1:23" x14ac:dyDescent="0.2">
      <c r="A41" s="617"/>
      <c r="B41" s="514" t="s">
        <v>303</v>
      </c>
      <c r="D41" s="515">
        <v>2061</v>
      </c>
      <c r="E41" s="515">
        <v>2279</v>
      </c>
      <c r="F41" s="515">
        <v>1882</v>
      </c>
      <c r="G41" s="515">
        <v>2064</v>
      </c>
      <c r="H41" s="515">
        <v>1931</v>
      </c>
      <c r="I41" s="515">
        <v>2100</v>
      </c>
      <c r="J41" s="515">
        <v>1647</v>
      </c>
      <c r="K41" s="515">
        <v>1638</v>
      </c>
      <c r="L41" s="515">
        <v>1754</v>
      </c>
      <c r="M41" s="515">
        <v>1772</v>
      </c>
      <c r="N41" s="515">
        <v>1536</v>
      </c>
      <c r="O41" s="515">
        <v>1408</v>
      </c>
      <c r="P41" s="515">
        <v>1463</v>
      </c>
      <c r="Q41" s="515">
        <v>1363</v>
      </c>
      <c r="R41" s="515">
        <v>1317</v>
      </c>
      <c r="S41" s="515">
        <v>1317</v>
      </c>
      <c r="T41" s="515">
        <v>1222</v>
      </c>
      <c r="U41" s="515">
        <v>1434</v>
      </c>
      <c r="V41" s="515">
        <v>1369</v>
      </c>
      <c r="W41" s="515">
        <v>916</v>
      </c>
    </row>
    <row r="43" spans="1:23" x14ac:dyDescent="0.2">
      <c r="D43" s="582" t="s">
        <v>307</v>
      </c>
    </row>
    <row r="44" spans="1:23" x14ac:dyDescent="0.2">
      <c r="D44" s="559"/>
    </row>
    <row r="60" spans="4:4" x14ac:dyDescent="0.2">
      <c r="D60" s="558" t="s">
        <v>188</v>
      </c>
    </row>
    <row r="63" spans="4:4" x14ac:dyDescent="0.2">
      <c r="D63" s="559"/>
    </row>
  </sheetData>
  <mergeCells count="24">
    <mergeCell ref="A17:A20"/>
    <mergeCell ref="A21:A24"/>
    <mergeCell ref="A25:A28"/>
    <mergeCell ref="A29:A32"/>
    <mergeCell ref="A33:A36"/>
    <mergeCell ref="A39:A41"/>
    <mergeCell ref="A9:C9"/>
    <mergeCell ref="D9:W9"/>
    <mergeCell ref="A10:C10"/>
    <mergeCell ref="D10:W10"/>
    <mergeCell ref="A11:C11"/>
    <mergeCell ref="A13:A16"/>
    <mergeCell ref="A6:C6"/>
    <mergeCell ref="D6:W6"/>
    <mergeCell ref="A7:C7"/>
    <mergeCell ref="D7:W7"/>
    <mergeCell ref="A8:C8"/>
    <mergeCell ref="D8:W8"/>
    <mergeCell ref="A3:C3"/>
    <mergeCell ref="D3:W3"/>
    <mergeCell ref="A4:C4"/>
    <mergeCell ref="D4:W4"/>
    <mergeCell ref="A5:C5"/>
    <mergeCell ref="D5:W5"/>
  </mergeCells>
  <hyperlinks>
    <hyperlink ref="A2" r:id="rId1" display="http://dati.istat.it/OECDStat_Metadata/ShowMetadata.ashx?Dataset=DCIS_MORTIFERITISTR1&amp;ShowOnWeb=true&amp;Lang=it" xr:uid="{316B6B60-E1B1-4875-9C9B-B0BF57152330}"/>
    <hyperlink ref="O11" r:id="rId2" display="http://dati.istat.it/OECDStat_Metadata/ShowMetadata.ashx?Dataset=DCIS_MORTIFERITISTR1&amp;Coords=[TIME].[2012]&amp;ShowOnWeb=true&amp;Lang=it" xr:uid="{EE0E519E-31DA-4A4D-9E58-93F4F106A47B}"/>
    <hyperlink ref="P11" r:id="rId3" display="http://dati.istat.it/OECDStat_Metadata/ShowMetadata.ashx?Dataset=DCIS_MORTIFERITISTR1&amp;Coords=[TIME].[2013]&amp;ShowOnWeb=true&amp;Lang=it" xr:uid="{AF760964-31EE-4B08-A821-37CA2E91E9AB}"/>
    <hyperlink ref="U11" r:id="rId4" display="http://dati.istat.it/OECDStat_Metadata/ShowMetadata.ashx?Dataset=DCIS_MORTIFERITISTR1&amp;Coords=[TIME].[2018]&amp;ShowOnWeb=true&amp;Lang=it" xr:uid="{2C0FEACD-CBE4-443F-9764-79E8CAA7D5E5}"/>
    <hyperlink ref="A37" r:id="rId5" display="http://dativ7b.istat.it//index.aspx?DatasetCode=DCIS_MORTIFERITISTR1" xr:uid="{5FB26B94-1501-4705-9F95-52F036A90C18}"/>
    <hyperlink ref="O38" r:id="rId6" display="http://dati.istat.it/OECDStat_Metadata/ShowMetadata.ashx?Dataset=DCIS_MORTIFERITISTR1&amp;Coords=[TIME].[2012]&amp;ShowOnWeb=true&amp;Lang=it" xr:uid="{68E5F8C4-F44C-4135-8FB5-3BDC54479055}"/>
    <hyperlink ref="P38" r:id="rId7" display="http://dati.istat.it/OECDStat_Metadata/ShowMetadata.ashx?Dataset=DCIS_MORTIFERITISTR1&amp;Coords=[TIME].[2013]&amp;ShowOnWeb=true&amp;Lang=it" xr:uid="{7E713CB0-6075-4CA0-AFDE-64A3FE4F7092}"/>
    <hyperlink ref="U38" r:id="rId8" display="http://dati.istat.it/OECDStat_Metadata/ShowMetadata.ashx?Dataset=DCIS_MORTIFERITISTR1&amp;Coords=[TIME].[2018]&amp;ShowOnWeb=true&amp;Lang=it" xr:uid="{FEAE0DE3-CBF3-4678-AFFE-CB2E6125780F}"/>
  </hyperlinks>
  <pageMargins left="0.75" right="0.75" top="1" bottom="1" header="0.5" footer="0.5"/>
  <pageSetup orientation="portrait" horizontalDpi="1200" verticalDpi="1200" r:id="rId9"/>
  <drawing r:id="rId1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42678-D3A1-4D97-868E-1C9764C85DFF}">
  <dimension ref="A1:W54"/>
  <sheetViews>
    <sheetView zoomScaleNormal="100" workbookViewId="0">
      <selection activeCell="D7" sqref="D7:W7"/>
    </sheetView>
  </sheetViews>
  <sheetFormatPr defaultRowHeight="12.75" x14ac:dyDescent="0.2"/>
  <cols>
    <col min="1" max="1" width="9.375" style="446" customWidth="1"/>
    <col min="2" max="2" width="9" style="446" customWidth="1"/>
    <col min="3" max="3" width="17.25" style="446" customWidth="1"/>
    <col min="4" max="4" width="7.375" style="446" customWidth="1"/>
    <col min="5" max="16384" width="9" style="446"/>
  </cols>
  <sheetData>
    <row r="1" spans="1:23" s="424" customFormat="1" x14ac:dyDescent="0.2">
      <c r="A1" s="619" t="s">
        <v>128</v>
      </c>
    </row>
    <row r="2" spans="1:23" s="424" customFormat="1" x14ac:dyDescent="0.2">
      <c r="A2" s="620" t="s">
        <v>129</v>
      </c>
      <c r="B2" s="621"/>
      <c r="C2" s="622"/>
      <c r="D2" s="623" t="s">
        <v>130</v>
      </c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5"/>
    </row>
    <row r="3" spans="1:23" s="424" customFormat="1" x14ac:dyDescent="0.2">
      <c r="A3" s="620" t="s">
        <v>133</v>
      </c>
      <c r="B3" s="621"/>
      <c r="C3" s="622"/>
      <c r="D3" s="623" t="s">
        <v>132</v>
      </c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5"/>
    </row>
    <row r="4" spans="1:23" s="424" customFormat="1" x14ac:dyDescent="0.2">
      <c r="A4" s="620" t="s">
        <v>134</v>
      </c>
      <c r="B4" s="621"/>
      <c r="C4" s="622"/>
      <c r="D4" s="626" t="s">
        <v>132</v>
      </c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7"/>
      <c r="U4" s="627"/>
      <c r="V4" s="627"/>
      <c r="W4" s="628"/>
    </row>
    <row r="5" spans="1:23" s="424" customFormat="1" x14ac:dyDescent="0.2">
      <c r="A5" s="620" t="s">
        <v>135</v>
      </c>
      <c r="B5" s="621"/>
      <c r="C5" s="622"/>
      <c r="D5" s="623" t="s">
        <v>132</v>
      </c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5"/>
    </row>
    <row r="6" spans="1:23" s="424" customFormat="1" x14ac:dyDescent="0.2">
      <c r="A6" s="620" t="s">
        <v>138</v>
      </c>
      <c r="B6" s="621"/>
      <c r="C6" s="622"/>
      <c r="D6" s="623" t="s">
        <v>132</v>
      </c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5"/>
    </row>
    <row r="7" spans="1:23" s="424" customFormat="1" x14ac:dyDescent="0.2">
      <c r="A7" s="620" t="s">
        <v>140</v>
      </c>
      <c r="B7" s="621"/>
      <c r="C7" s="622"/>
      <c r="D7" s="623" t="s">
        <v>142</v>
      </c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625"/>
    </row>
    <row r="8" spans="1:23" s="424" customFormat="1" x14ac:dyDescent="0.2">
      <c r="A8" s="620" t="s">
        <v>139</v>
      </c>
      <c r="B8" s="621"/>
      <c r="C8" s="622"/>
      <c r="D8" s="623" t="s">
        <v>132</v>
      </c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5"/>
    </row>
    <row r="9" spans="1:23" s="424" customFormat="1" x14ac:dyDescent="0.2">
      <c r="A9" s="629" t="s">
        <v>143</v>
      </c>
      <c r="B9" s="630"/>
      <c r="C9" s="631"/>
      <c r="D9" s="308" t="s">
        <v>2</v>
      </c>
      <c r="E9" s="308" t="s">
        <v>3</v>
      </c>
      <c r="F9" s="308" t="s">
        <v>4</v>
      </c>
      <c r="G9" s="308" t="s">
        <v>5</v>
      </c>
      <c r="H9" s="308" t="s">
        <v>6</v>
      </c>
      <c r="I9" s="308" t="s">
        <v>7</v>
      </c>
      <c r="J9" s="308" t="s">
        <v>8</v>
      </c>
      <c r="K9" s="308" t="s">
        <v>9</v>
      </c>
      <c r="L9" s="308" t="s">
        <v>10</v>
      </c>
      <c r="M9" s="308" t="s">
        <v>11</v>
      </c>
      <c r="N9" s="308" t="s">
        <v>12</v>
      </c>
      <c r="O9" s="309" t="s">
        <v>13</v>
      </c>
      <c r="P9" s="309" t="s">
        <v>14</v>
      </c>
      <c r="Q9" s="308" t="s">
        <v>15</v>
      </c>
      <c r="R9" s="308" t="s">
        <v>16</v>
      </c>
      <c r="S9" s="308" t="s">
        <v>17</v>
      </c>
      <c r="T9" s="308" t="s">
        <v>18</v>
      </c>
      <c r="U9" s="308" t="s">
        <v>19</v>
      </c>
      <c r="V9" s="308" t="s">
        <v>20</v>
      </c>
      <c r="W9" s="308" t="s">
        <v>147</v>
      </c>
    </row>
    <row r="10" spans="1:23" s="424" customFormat="1" ht="13.5" x14ac:dyDescent="0.25">
      <c r="A10" s="329" t="s">
        <v>136</v>
      </c>
      <c r="B10" s="632" t="s">
        <v>131</v>
      </c>
      <c r="C10" s="633"/>
      <c r="D10" s="633" t="s">
        <v>144</v>
      </c>
      <c r="E10" s="633" t="s">
        <v>144</v>
      </c>
      <c r="F10" s="633" t="s">
        <v>144</v>
      </c>
      <c r="G10" s="633" t="s">
        <v>144</v>
      </c>
      <c r="H10" s="633" t="s">
        <v>144</v>
      </c>
      <c r="I10" s="633" t="s">
        <v>144</v>
      </c>
      <c r="J10" s="633" t="s">
        <v>144</v>
      </c>
      <c r="K10" s="633" t="s">
        <v>144</v>
      </c>
      <c r="L10" s="633" t="s">
        <v>144</v>
      </c>
      <c r="M10" s="633" t="s">
        <v>144</v>
      </c>
      <c r="N10" s="633" t="s">
        <v>144</v>
      </c>
      <c r="O10" s="633" t="s">
        <v>144</v>
      </c>
      <c r="P10" s="633" t="s">
        <v>144</v>
      </c>
      <c r="Q10" s="633" t="s">
        <v>144</v>
      </c>
      <c r="R10" s="633" t="s">
        <v>144</v>
      </c>
      <c r="S10" s="633" t="s">
        <v>144</v>
      </c>
      <c r="T10" s="633" t="s">
        <v>144</v>
      </c>
      <c r="U10" s="633" t="s">
        <v>144</v>
      </c>
      <c r="V10" s="633" t="s">
        <v>144</v>
      </c>
      <c r="W10" s="633" t="s">
        <v>144</v>
      </c>
    </row>
    <row r="11" spans="1:23" s="424" customFormat="1" ht="21" x14ac:dyDescent="0.25">
      <c r="A11" s="634" t="s">
        <v>137</v>
      </c>
      <c r="B11" s="314" t="s">
        <v>259</v>
      </c>
      <c r="C11" s="633" t="s">
        <v>144</v>
      </c>
      <c r="D11" s="635">
        <v>62</v>
      </c>
      <c r="E11" s="635">
        <v>72</v>
      </c>
      <c r="F11" s="635">
        <v>51</v>
      </c>
      <c r="G11" s="635">
        <v>43</v>
      </c>
      <c r="H11" s="635">
        <v>44</v>
      </c>
      <c r="I11" s="635">
        <v>59</v>
      </c>
      <c r="J11" s="635">
        <v>44</v>
      </c>
      <c r="K11" s="635">
        <v>40</v>
      </c>
      <c r="L11" s="635">
        <v>37</v>
      </c>
      <c r="M11" s="635">
        <v>36</v>
      </c>
      <c r="N11" s="635">
        <v>32</v>
      </c>
      <c r="O11" s="635">
        <v>41</v>
      </c>
      <c r="P11" s="635">
        <v>37</v>
      </c>
      <c r="Q11" s="635">
        <v>27</v>
      </c>
      <c r="R11" s="635">
        <v>32</v>
      </c>
      <c r="S11" s="635">
        <v>29</v>
      </c>
      <c r="T11" s="635">
        <v>23</v>
      </c>
      <c r="U11" s="635">
        <v>30</v>
      </c>
      <c r="V11" s="635">
        <v>31</v>
      </c>
      <c r="W11" s="635">
        <v>20</v>
      </c>
    </row>
    <row r="12" spans="1:23" s="424" customFormat="1" ht="13.5" x14ac:dyDescent="0.25">
      <c r="A12" s="636"/>
      <c r="B12" s="314" t="s">
        <v>260</v>
      </c>
      <c r="C12" s="633" t="s">
        <v>144</v>
      </c>
      <c r="D12" s="637">
        <v>25</v>
      </c>
      <c r="E12" s="637">
        <v>23</v>
      </c>
      <c r="F12" s="637">
        <v>13</v>
      </c>
      <c r="G12" s="637">
        <v>19</v>
      </c>
      <c r="H12" s="637">
        <v>18</v>
      </c>
      <c r="I12" s="637">
        <v>15</v>
      </c>
      <c r="J12" s="637">
        <v>13</v>
      </c>
      <c r="K12" s="637">
        <v>6</v>
      </c>
      <c r="L12" s="637">
        <v>9</v>
      </c>
      <c r="M12" s="637">
        <v>9</v>
      </c>
      <c r="N12" s="637">
        <v>9</v>
      </c>
      <c r="O12" s="637">
        <v>8</v>
      </c>
      <c r="P12" s="637">
        <v>3</v>
      </c>
      <c r="Q12" s="637">
        <v>8</v>
      </c>
      <c r="R12" s="637">
        <v>7</v>
      </c>
      <c r="S12" s="637">
        <v>4</v>
      </c>
      <c r="T12" s="637">
        <v>8</v>
      </c>
      <c r="U12" s="637">
        <v>6</v>
      </c>
      <c r="V12" s="637">
        <v>5</v>
      </c>
      <c r="W12" s="637">
        <v>2</v>
      </c>
    </row>
    <row r="13" spans="1:23" s="424" customFormat="1" ht="13.5" x14ac:dyDescent="0.25">
      <c r="A13" s="636"/>
      <c r="B13" s="638" t="s">
        <v>261</v>
      </c>
      <c r="C13" s="633" t="s">
        <v>144</v>
      </c>
      <c r="D13" s="635">
        <v>65</v>
      </c>
      <c r="E13" s="635">
        <v>70</v>
      </c>
      <c r="F13" s="635">
        <v>76</v>
      </c>
      <c r="G13" s="635">
        <v>69</v>
      </c>
      <c r="H13" s="635">
        <v>52</v>
      </c>
      <c r="I13" s="635">
        <v>77</v>
      </c>
      <c r="J13" s="635">
        <v>51</v>
      </c>
      <c r="K13" s="635">
        <v>43</v>
      </c>
      <c r="L13" s="635">
        <v>43</v>
      </c>
      <c r="M13" s="635">
        <v>33</v>
      </c>
      <c r="N13" s="635">
        <v>37</v>
      </c>
      <c r="O13" s="635">
        <v>37</v>
      </c>
      <c r="P13" s="635">
        <v>27</v>
      </c>
      <c r="Q13" s="635">
        <v>37</v>
      </c>
      <c r="R13" s="635">
        <v>38</v>
      </c>
      <c r="S13" s="635">
        <v>42</v>
      </c>
      <c r="T13" s="635">
        <v>35</v>
      </c>
      <c r="U13" s="635">
        <v>37</v>
      </c>
      <c r="V13" s="635">
        <v>39</v>
      </c>
      <c r="W13" s="635">
        <v>34</v>
      </c>
    </row>
    <row r="14" spans="1:23" s="424" customFormat="1" ht="13.5" x14ac:dyDescent="0.25">
      <c r="A14" s="639"/>
      <c r="B14" s="314" t="s">
        <v>132</v>
      </c>
      <c r="C14" s="633" t="s">
        <v>144</v>
      </c>
      <c r="D14" s="637">
        <v>152</v>
      </c>
      <c r="E14" s="637">
        <v>165</v>
      </c>
      <c r="F14" s="637">
        <v>140</v>
      </c>
      <c r="G14" s="637">
        <v>131</v>
      </c>
      <c r="H14" s="637">
        <v>114</v>
      </c>
      <c r="I14" s="637">
        <v>151</v>
      </c>
      <c r="J14" s="637">
        <v>108</v>
      </c>
      <c r="K14" s="637">
        <v>89</v>
      </c>
      <c r="L14" s="637">
        <v>89</v>
      </c>
      <c r="M14" s="637">
        <v>78</v>
      </c>
      <c r="N14" s="637">
        <v>78</v>
      </c>
      <c r="O14" s="637">
        <v>86</v>
      </c>
      <c r="P14" s="637">
        <v>67</v>
      </c>
      <c r="Q14" s="637">
        <v>72</v>
      </c>
      <c r="R14" s="637">
        <v>77</v>
      </c>
      <c r="S14" s="637">
        <v>75</v>
      </c>
      <c r="T14" s="637">
        <v>66</v>
      </c>
      <c r="U14" s="637">
        <v>73</v>
      </c>
      <c r="V14" s="637">
        <v>75</v>
      </c>
      <c r="W14" s="637">
        <v>56</v>
      </c>
    </row>
    <row r="15" spans="1:23" s="424" customFormat="1" ht="21" x14ac:dyDescent="0.25">
      <c r="A15" s="634" t="s">
        <v>210</v>
      </c>
      <c r="B15" s="314" t="s">
        <v>259</v>
      </c>
      <c r="C15" s="633" t="s">
        <v>144</v>
      </c>
      <c r="D15" s="635">
        <v>17</v>
      </c>
      <c r="E15" s="635">
        <v>10</v>
      </c>
      <c r="F15" s="635">
        <v>7</v>
      </c>
      <c r="G15" s="635">
        <v>3</v>
      </c>
      <c r="H15" s="635">
        <v>3</v>
      </c>
      <c r="I15" s="635">
        <v>11</v>
      </c>
      <c r="J15" s="635">
        <v>4</v>
      </c>
      <c r="K15" s="635">
        <v>12</v>
      </c>
      <c r="L15" s="635">
        <v>8</v>
      </c>
      <c r="M15" s="635">
        <v>6</v>
      </c>
      <c r="N15" s="635">
        <v>5</v>
      </c>
      <c r="O15" s="635">
        <v>9</v>
      </c>
      <c r="P15" s="635">
        <v>7</v>
      </c>
      <c r="Q15" s="635">
        <v>5</v>
      </c>
      <c r="R15" s="635">
        <v>5</v>
      </c>
      <c r="S15" s="635">
        <v>2</v>
      </c>
      <c r="T15" s="635">
        <v>6</v>
      </c>
      <c r="U15" s="635" t="s">
        <v>173</v>
      </c>
      <c r="V15" s="635">
        <v>6</v>
      </c>
      <c r="W15" s="635">
        <v>5</v>
      </c>
    </row>
    <row r="16" spans="1:23" s="424" customFormat="1" ht="13.5" x14ac:dyDescent="0.25">
      <c r="A16" s="636"/>
      <c r="B16" s="314" t="s">
        <v>260</v>
      </c>
      <c r="C16" s="633" t="s">
        <v>144</v>
      </c>
      <c r="D16" s="637">
        <v>3</v>
      </c>
      <c r="E16" s="637">
        <v>1</v>
      </c>
      <c r="F16" s="637" t="s">
        <v>173</v>
      </c>
      <c r="G16" s="637">
        <v>2</v>
      </c>
      <c r="H16" s="637">
        <v>5</v>
      </c>
      <c r="I16" s="637">
        <v>1</v>
      </c>
      <c r="J16" s="637">
        <v>3</v>
      </c>
      <c r="K16" s="637">
        <v>2</v>
      </c>
      <c r="L16" s="637">
        <v>1</v>
      </c>
      <c r="M16" s="637" t="s">
        <v>173</v>
      </c>
      <c r="N16" s="637">
        <v>2</v>
      </c>
      <c r="O16" s="637">
        <v>3</v>
      </c>
      <c r="P16" s="637" t="s">
        <v>173</v>
      </c>
      <c r="Q16" s="637">
        <v>2</v>
      </c>
      <c r="R16" s="637">
        <v>2</v>
      </c>
      <c r="S16" s="637">
        <v>1</v>
      </c>
      <c r="T16" s="637">
        <v>3</v>
      </c>
      <c r="U16" s="637">
        <v>2</v>
      </c>
      <c r="V16" s="637">
        <v>1</v>
      </c>
      <c r="W16" s="637" t="s">
        <v>173</v>
      </c>
    </row>
    <row r="17" spans="1:23" s="424" customFormat="1" ht="13.5" x14ac:dyDescent="0.25">
      <c r="A17" s="636"/>
      <c r="B17" s="638" t="s">
        <v>261</v>
      </c>
      <c r="C17" s="633" t="s">
        <v>144</v>
      </c>
      <c r="D17" s="635">
        <v>19</v>
      </c>
      <c r="E17" s="635">
        <v>20</v>
      </c>
      <c r="F17" s="635">
        <v>24</v>
      </c>
      <c r="G17" s="635">
        <v>19</v>
      </c>
      <c r="H17" s="635">
        <v>11</v>
      </c>
      <c r="I17" s="635">
        <v>27</v>
      </c>
      <c r="J17" s="635">
        <v>15</v>
      </c>
      <c r="K17" s="635">
        <v>17</v>
      </c>
      <c r="L17" s="635">
        <v>13</v>
      </c>
      <c r="M17" s="635">
        <v>17</v>
      </c>
      <c r="N17" s="635">
        <v>9</v>
      </c>
      <c r="O17" s="635">
        <v>15</v>
      </c>
      <c r="P17" s="635">
        <v>7</v>
      </c>
      <c r="Q17" s="635">
        <v>12</v>
      </c>
      <c r="R17" s="635">
        <v>15</v>
      </c>
      <c r="S17" s="635">
        <v>12</v>
      </c>
      <c r="T17" s="635">
        <v>12</v>
      </c>
      <c r="U17" s="635">
        <v>8</v>
      </c>
      <c r="V17" s="635">
        <v>14</v>
      </c>
      <c r="W17" s="635">
        <v>12</v>
      </c>
    </row>
    <row r="18" spans="1:23" s="424" customFormat="1" ht="13.5" x14ac:dyDescent="0.25">
      <c r="A18" s="639"/>
      <c r="B18" s="314" t="s">
        <v>132</v>
      </c>
      <c r="C18" s="633" t="s">
        <v>144</v>
      </c>
      <c r="D18" s="637">
        <v>39</v>
      </c>
      <c r="E18" s="637">
        <v>31</v>
      </c>
      <c r="F18" s="637">
        <v>31</v>
      </c>
      <c r="G18" s="637">
        <v>24</v>
      </c>
      <c r="H18" s="637">
        <v>19</v>
      </c>
      <c r="I18" s="637">
        <v>39</v>
      </c>
      <c r="J18" s="637">
        <v>22</v>
      </c>
      <c r="K18" s="637">
        <v>31</v>
      </c>
      <c r="L18" s="637">
        <v>22</v>
      </c>
      <c r="M18" s="637">
        <v>23</v>
      </c>
      <c r="N18" s="637">
        <v>16</v>
      </c>
      <c r="O18" s="637">
        <v>27</v>
      </c>
      <c r="P18" s="637">
        <v>14</v>
      </c>
      <c r="Q18" s="637">
        <v>19</v>
      </c>
      <c r="R18" s="637">
        <v>22</v>
      </c>
      <c r="S18" s="637">
        <v>15</v>
      </c>
      <c r="T18" s="637">
        <v>21</v>
      </c>
      <c r="U18" s="637">
        <v>10</v>
      </c>
      <c r="V18" s="637">
        <v>21</v>
      </c>
      <c r="W18" s="637">
        <v>17</v>
      </c>
    </row>
    <row r="19" spans="1:23" s="424" customFormat="1" ht="21" x14ac:dyDescent="0.25">
      <c r="A19" s="634" t="s">
        <v>211</v>
      </c>
      <c r="B19" s="314" t="s">
        <v>259</v>
      </c>
      <c r="C19" s="633" t="s">
        <v>144</v>
      </c>
      <c r="D19" s="635">
        <v>16</v>
      </c>
      <c r="E19" s="635">
        <v>28</v>
      </c>
      <c r="F19" s="635">
        <v>20</v>
      </c>
      <c r="G19" s="635">
        <v>11</v>
      </c>
      <c r="H19" s="635">
        <v>14</v>
      </c>
      <c r="I19" s="635">
        <v>25</v>
      </c>
      <c r="J19" s="635">
        <v>16</v>
      </c>
      <c r="K19" s="635">
        <v>12</v>
      </c>
      <c r="L19" s="635">
        <v>12</v>
      </c>
      <c r="M19" s="635">
        <v>15</v>
      </c>
      <c r="N19" s="635">
        <v>7</v>
      </c>
      <c r="O19" s="635">
        <v>16</v>
      </c>
      <c r="P19" s="635">
        <v>12</v>
      </c>
      <c r="Q19" s="635">
        <v>9</v>
      </c>
      <c r="R19" s="635">
        <v>14</v>
      </c>
      <c r="S19" s="635">
        <v>8</v>
      </c>
      <c r="T19" s="635">
        <v>5</v>
      </c>
      <c r="U19" s="635">
        <v>8</v>
      </c>
      <c r="V19" s="635">
        <v>8</v>
      </c>
      <c r="W19" s="635">
        <v>5</v>
      </c>
    </row>
    <row r="20" spans="1:23" s="424" customFormat="1" ht="13.5" x14ac:dyDescent="0.25">
      <c r="A20" s="636"/>
      <c r="B20" s="314" t="s">
        <v>260</v>
      </c>
      <c r="C20" s="633" t="s">
        <v>144</v>
      </c>
      <c r="D20" s="637">
        <v>8</v>
      </c>
      <c r="E20" s="637">
        <v>7</v>
      </c>
      <c r="F20" s="637">
        <v>5</v>
      </c>
      <c r="G20" s="637">
        <v>3</v>
      </c>
      <c r="H20" s="637">
        <v>3</v>
      </c>
      <c r="I20" s="637">
        <v>3</v>
      </c>
      <c r="J20" s="637">
        <v>3</v>
      </c>
      <c r="K20" s="637">
        <v>2</v>
      </c>
      <c r="L20" s="637">
        <v>4</v>
      </c>
      <c r="M20" s="637">
        <v>1</v>
      </c>
      <c r="N20" s="637">
        <v>2</v>
      </c>
      <c r="O20" s="637">
        <v>1</v>
      </c>
      <c r="P20" s="637" t="s">
        <v>173</v>
      </c>
      <c r="Q20" s="637">
        <v>1</v>
      </c>
      <c r="R20" s="637">
        <v>1</v>
      </c>
      <c r="S20" s="637" t="s">
        <v>173</v>
      </c>
      <c r="T20" s="637">
        <v>3</v>
      </c>
      <c r="U20" s="637">
        <v>1</v>
      </c>
      <c r="V20" s="637">
        <v>1</v>
      </c>
      <c r="W20" s="637">
        <v>1</v>
      </c>
    </row>
    <row r="21" spans="1:23" s="424" customFormat="1" ht="13.5" x14ac:dyDescent="0.25">
      <c r="A21" s="636"/>
      <c r="B21" s="638" t="s">
        <v>261</v>
      </c>
      <c r="C21" s="633" t="s">
        <v>144</v>
      </c>
      <c r="D21" s="635">
        <v>23</v>
      </c>
      <c r="E21" s="635">
        <v>21</v>
      </c>
      <c r="F21" s="635">
        <v>22</v>
      </c>
      <c r="G21" s="635">
        <v>21</v>
      </c>
      <c r="H21" s="635">
        <v>18</v>
      </c>
      <c r="I21" s="635">
        <v>18</v>
      </c>
      <c r="J21" s="635">
        <v>9</v>
      </c>
      <c r="K21" s="635">
        <v>11</v>
      </c>
      <c r="L21" s="635">
        <v>15</v>
      </c>
      <c r="M21" s="635">
        <v>5</v>
      </c>
      <c r="N21" s="635">
        <v>11</v>
      </c>
      <c r="O21" s="635">
        <v>10</v>
      </c>
      <c r="P21" s="635">
        <v>6</v>
      </c>
      <c r="Q21" s="635">
        <v>4</v>
      </c>
      <c r="R21" s="635">
        <v>9</v>
      </c>
      <c r="S21" s="635">
        <v>13</v>
      </c>
      <c r="T21" s="635">
        <v>12</v>
      </c>
      <c r="U21" s="635">
        <v>9</v>
      </c>
      <c r="V21" s="635">
        <v>8</v>
      </c>
      <c r="W21" s="635">
        <v>8</v>
      </c>
    </row>
    <row r="22" spans="1:23" s="424" customFormat="1" ht="13.5" x14ac:dyDescent="0.25">
      <c r="A22" s="639"/>
      <c r="B22" s="314" t="s">
        <v>132</v>
      </c>
      <c r="C22" s="633" t="s">
        <v>144</v>
      </c>
      <c r="D22" s="637">
        <v>47</v>
      </c>
      <c r="E22" s="637">
        <v>56</v>
      </c>
      <c r="F22" s="637">
        <v>47</v>
      </c>
      <c r="G22" s="637">
        <v>35</v>
      </c>
      <c r="H22" s="637">
        <v>35</v>
      </c>
      <c r="I22" s="637">
        <v>46</v>
      </c>
      <c r="J22" s="637">
        <v>28</v>
      </c>
      <c r="K22" s="637">
        <v>25</v>
      </c>
      <c r="L22" s="637">
        <v>31</v>
      </c>
      <c r="M22" s="637">
        <v>21</v>
      </c>
      <c r="N22" s="637">
        <v>20</v>
      </c>
      <c r="O22" s="637">
        <v>27</v>
      </c>
      <c r="P22" s="637">
        <v>18</v>
      </c>
      <c r="Q22" s="637">
        <v>14</v>
      </c>
      <c r="R22" s="637">
        <v>24</v>
      </c>
      <c r="S22" s="637">
        <v>21</v>
      </c>
      <c r="T22" s="637">
        <v>20</v>
      </c>
      <c r="U22" s="637">
        <v>18</v>
      </c>
      <c r="V22" s="637">
        <v>17</v>
      </c>
      <c r="W22" s="637">
        <v>14</v>
      </c>
    </row>
    <row r="23" spans="1:23" s="424" customFormat="1" ht="21" x14ac:dyDescent="0.25">
      <c r="A23" s="634" t="s">
        <v>212</v>
      </c>
      <c r="B23" s="314" t="s">
        <v>259</v>
      </c>
      <c r="C23" s="633" t="s">
        <v>144</v>
      </c>
      <c r="D23" s="635">
        <v>17</v>
      </c>
      <c r="E23" s="635">
        <v>20</v>
      </c>
      <c r="F23" s="635">
        <v>14</v>
      </c>
      <c r="G23" s="635">
        <v>16</v>
      </c>
      <c r="H23" s="635">
        <v>21</v>
      </c>
      <c r="I23" s="635">
        <v>12</v>
      </c>
      <c r="J23" s="635">
        <v>9</v>
      </c>
      <c r="K23" s="635">
        <v>8</v>
      </c>
      <c r="L23" s="635">
        <v>9</v>
      </c>
      <c r="M23" s="635">
        <v>8</v>
      </c>
      <c r="N23" s="635">
        <v>10</v>
      </c>
      <c r="O23" s="635">
        <v>13</v>
      </c>
      <c r="P23" s="635">
        <v>11</v>
      </c>
      <c r="Q23" s="635">
        <v>8</v>
      </c>
      <c r="R23" s="635">
        <v>7</v>
      </c>
      <c r="S23" s="635">
        <v>7</v>
      </c>
      <c r="T23" s="635">
        <v>3</v>
      </c>
      <c r="U23" s="635">
        <v>10</v>
      </c>
      <c r="V23" s="635">
        <v>6</v>
      </c>
      <c r="W23" s="635">
        <v>5</v>
      </c>
    </row>
    <row r="24" spans="1:23" s="424" customFormat="1" ht="13.5" x14ac:dyDescent="0.25">
      <c r="A24" s="636"/>
      <c r="B24" s="314" t="s">
        <v>260</v>
      </c>
      <c r="C24" s="633" t="s">
        <v>144</v>
      </c>
      <c r="D24" s="637">
        <v>6</v>
      </c>
      <c r="E24" s="637">
        <v>4</v>
      </c>
      <c r="F24" s="637">
        <v>1</v>
      </c>
      <c r="G24" s="637" t="s">
        <v>173</v>
      </c>
      <c r="H24" s="637">
        <v>2</v>
      </c>
      <c r="I24" s="637">
        <v>5</v>
      </c>
      <c r="J24" s="637">
        <v>1</v>
      </c>
      <c r="K24" s="637">
        <v>1</v>
      </c>
      <c r="L24" s="637" t="s">
        <v>173</v>
      </c>
      <c r="M24" s="637">
        <v>3</v>
      </c>
      <c r="N24" s="637">
        <v>2</v>
      </c>
      <c r="O24" s="637">
        <v>2</v>
      </c>
      <c r="P24" s="637">
        <v>1</v>
      </c>
      <c r="Q24" s="637" t="s">
        <v>173</v>
      </c>
      <c r="R24" s="637">
        <v>1</v>
      </c>
      <c r="S24" s="637" t="s">
        <v>173</v>
      </c>
      <c r="T24" s="637">
        <v>1</v>
      </c>
      <c r="U24" s="637">
        <v>1</v>
      </c>
      <c r="V24" s="637">
        <v>1</v>
      </c>
      <c r="W24" s="637">
        <v>1</v>
      </c>
    </row>
    <row r="25" spans="1:23" s="424" customFormat="1" ht="13.5" x14ac:dyDescent="0.25">
      <c r="A25" s="636"/>
      <c r="B25" s="638" t="s">
        <v>261</v>
      </c>
      <c r="C25" s="633" t="s">
        <v>144</v>
      </c>
      <c r="D25" s="635">
        <v>5</v>
      </c>
      <c r="E25" s="635">
        <v>14</v>
      </c>
      <c r="F25" s="635">
        <v>12</v>
      </c>
      <c r="G25" s="635">
        <v>13</v>
      </c>
      <c r="H25" s="635">
        <v>9</v>
      </c>
      <c r="I25" s="635">
        <v>11</v>
      </c>
      <c r="J25" s="635">
        <v>8</v>
      </c>
      <c r="K25" s="635">
        <v>3</v>
      </c>
      <c r="L25" s="635">
        <v>6</v>
      </c>
      <c r="M25" s="635">
        <v>4</v>
      </c>
      <c r="N25" s="635">
        <v>7</v>
      </c>
      <c r="O25" s="635">
        <v>4</v>
      </c>
      <c r="P25" s="635">
        <v>5</v>
      </c>
      <c r="Q25" s="635">
        <v>6</v>
      </c>
      <c r="R25" s="635">
        <v>6</v>
      </c>
      <c r="S25" s="635">
        <v>8</v>
      </c>
      <c r="T25" s="635">
        <v>3</v>
      </c>
      <c r="U25" s="635">
        <v>2</v>
      </c>
      <c r="V25" s="635">
        <v>5</v>
      </c>
      <c r="W25" s="635">
        <v>5</v>
      </c>
    </row>
    <row r="26" spans="1:23" s="424" customFormat="1" ht="13.5" x14ac:dyDescent="0.25">
      <c r="A26" s="639"/>
      <c r="B26" s="314" t="s">
        <v>132</v>
      </c>
      <c r="C26" s="633" t="s">
        <v>144</v>
      </c>
      <c r="D26" s="637">
        <v>28</v>
      </c>
      <c r="E26" s="637">
        <v>38</v>
      </c>
      <c r="F26" s="637">
        <v>27</v>
      </c>
      <c r="G26" s="637">
        <v>29</v>
      </c>
      <c r="H26" s="637">
        <v>32</v>
      </c>
      <c r="I26" s="637">
        <v>28</v>
      </c>
      <c r="J26" s="637">
        <v>18</v>
      </c>
      <c r="K26" s="637">
        <v>12</v>
      </c>
      <c r="L26" s="637">
        <v>15</v>
      </c>
      <c r="M26" s="637">
        <v>15</v>
      </c>
      <c r="N26" s="637">
        <v>19</v>
      </c>
      <c r="O26" s="637">
        <v>19</v>
      </c>
      <c r="P26" s="637">
        <v>17</v>
      </c>
      <c r="Q26" s="637">
        <v>14</v>
      </c>
      <c r="R26" s="637">
        <v>14</v>
      </c>
      <c r="S26" s="637">
        <v>15</v>
      </c>
      <c r="T26" s="637">
        <v>7</v>
      </c>
      <c r="U26" s="637">
        <v>13</v>
      </c>
      <c r="V26" s="637">
        <v>12</v>
      </c>
      <c r="W26" s="637">
        <v>11</v>
      </c>
    </row>
    <row r="27" spans="1:23" s="424" customFormat="1" ht="21" x14ac:dyDescent="0.25">
      <c r="A27" s="634" t="s">
        <v>213</v>
      </c>
      <c r="B27" s="314" t="s">
        <v>259</v>
      </c>
      <c r="C27" s="633" t="s">
        <v>144</v>
      </c>
      <c r="D27" s="635">
        <v>12</v>
      </c>
      <c r="E27" s="635">
        <v>14</v>
      </c>
      <c r="F27" s="635">
        <v>10</v>
      </c>
      <c r="G27" s="635">
        <v>13</v>
      </c>
      <c r="H27" s="635">
        <v>6</v>
      </c>
      <c r="I27" s="635">
        <v>11</v>
      </c>
      <c r="J27" s="635">
        <v>15</v>
      </c>
      <c r="K27" s="635">
        <v>8</v>
      </c>
      <c r="L27" s="635">
        <v>8</v>
      </c>
      <c r="M27" s="635">
        <v>7</v>
      </c>
      <c r="N27" s="635">
        <v>10</v>
      </c>
      <c r="O27" s="635">
        <v>3</v>
      </c>
      <c r="P27" s="635">
        <v>7</v>
      </c>
      <c r="Q27" s="635">
        <v>5</v>
      </c>
      <c r="R27" s="635">
        <v>6</v>
      </c>
      <c r="S27" s="635">
        <v>12</v>
      </c>
      <c r="T27" s="635">
        <v>9</v>
      </c>
      <c r="U27" s="635">
        <v>12</v>
      </c>
      <c r="V27" s="635">
        <v>11</v>
      </c>
      <c r="W27" s="635">
        <v>5</v>
      </c>
    </row>
    <row r="28" spans="1:23" s="424" customFormat="1" ht="13.5" x14ac:dyDescent="0.25">
      <c r="A28" s="636"/>
      <c r="B28" s="314" t="s">
        <v>260</v>
      </c>
      <c r="C28" s="633" t="s">
        <v>144</v>
      </c>
      <c r="D28" s="637">
        <v>8</v>
      </c>
      <c r="E28" s="637">
        <v>11</v>
      </c>
      <c r="F28" s="637">
        <v>7</v>
      </c>
      <c r="G28" s="637">
        <v>14</v>
      </c>
      <c r="H28" s="637">
        <v>8</v>
      </c>
      <c r="I28" s="637">
        <v>6</v>
      </c>
      <c r="J28" s="637">
        <v>6</v>
      </c>
      <c r="K28" s="637">
        <v>1</v>
      </c>
      <c r="L28" s="637">
        <v>4</v>
      </c>
      <c r="M28" s="637">
        <v>5</v>
      </c>
      <c r="N28" s="637">
        <v>3</v>
      </c>
      <c r="O28" s="637">
        <v>2</v>
      </c>
      <c r="P28" s="637">
        <v>2</v>
      </c>
      <c r="Q28" s="637">
        <v>5</v>
      </c>
      <c r="R28" s="637">
        <v>3</v>
      </c>
      <c r="S28" s="637">
        <v>3</v>
      </c>
      <c r="T28" s="637">
        <v>1</v>
      </c>
      <c r="U28" s="637">
        <v>2</v>
      </c>
      <c r="V28" s="637">
        <v>2</v>
      </c>
      <c r="W28" s="637" t="s">
        <v>173</v>
      </c>
    </row>
    <row r="29" spans="1:23" s="424" customFormat="1" ht="13.5" x14ac:dyDescent="0.25">
      <c r="A29" s="636"/>
      <c r="B29" s="638" t="s">
        <v>261</v>
      </c>
      <c r="C29" s="633" t="s">
        <v>144</v>
      </c>
      <c r="D29" s="635">
        <v>18</v>
      </c>
      <c r="E29" s="635">
        <v>15</v>
      </c>
      <c r="F29" s="635">
        <v>18</v>
      </c>
      <c r="G29" s="635">
        <v>16</v>
      </c>
      <c r="H29" s="635">
        <v>14</v>
      </c>
      <c r="I29" s="635">
        <v>21</v>
      </c>
      <c r="J29" s="635">
        <v>19</v>
      </c>
      <c r="K29" s="635">
        <v>12</v>
      </c>
      <c r="L29" s="635">
        <v>9</v>
      </c>
      <c r="M29" s="635">
        <v>7</v>
      </c>
      <c r="N29" s="635">
        <v>10</v>
      </c>
      <c r="O29" s="635">
        <v>8</v>
      </c>
      <c r="P29" s="635">
        <v>9</v>
      </c>
      <c r="Q29" s="635">
        <v>15</v>
      </c>
      <c r="R29" s="635">
        <v>8</v>
      </c>
      <c r="S29" s="635">
        <v>9</v>
      </c>
      <c r="T29" s="635">
        <v>8</v>
      </c>
      <c r="U29" s="635">
        <v>18</v>
      </c>
      <c r="V29" s="635">
        <v>12</v>
      </c>
      <c r="W29" s="635">
        <v>9</v>
      </c>
    </row>
    <row r="30" spans="1:23" s="424" customFormat="1" ht="13.5" x14ac:dyDescent="0.25">
      <c r="A30" s="639"/>
      <c r="B30" s="314" t="s">
        <v>132</v>
      </c>
      <c r="C30" s="633" t="s">
        <v>144</v>
      </c>
      <c r="D30" s="637">
        <v>38</v>
      </c>
      <c r="E30" s="637">
        <v>40</v>
      </c>
      <c r="F30" s="637">
        <v>35</v>
      </c>
      <c r="G30" s="637">
        <v>43</v>
      </c>
      <c r="H30" s="637">
        <v>28</v>
      </c>
      <c r="I30" s="637">
        <v>38</v>
      </c>
      <c r="J30" s="637">
        <v>40</v>
      </c>
      <c r="K30" s="637">
        <v>21</v>
      </c>
      <c r="L30" s="637">
        <v>21</v>
      </c>
      <c r="M30" s="637">
        <v>19</v>
      </c>
      <c r="N30" s="637">
        <v>23</v>
      </c>
      <c r="O30" s="637">
        <v>13</v>
      </c>
      <c r="P30" s="637">
        <v>18</v>
      </c>
      <c r="Q30" s="637">
        <v>25</v>
      </c>
      <c r="R30" s="637">
        <v>17</v>
      </c>
      <c r="S30" s="637">
        <v>24</v>
      </c>
      <c r="T30" s="637">
        <v>18</v>
      </c>
      <c r="U30" s="637">
        <v>32</v>
      </c>
      <c r="V30" s="637">
        <v>25</v>
      </c>
      <c r="W30" s="637">
        <v>14</v>
      </c>
    </row>
    <row r="31" spans="1:23" s="424" customFormat="1" x14ac:dyDescent="0.2">
      <c r="A31" s="640" t="s">
        <v>308</v>
      </c>
    </row>
    <row r="33" spans="2:15" x14ac:dyDescent="0.2">
      <c r="E33" s="463">
        <v>2001</v>
      </c>
      <c r="F33" s="641">
        <v>2011</v>
      </c>
      <c r="G33" s="463">
        <v>2018</v>
      </c>
      <c r="H33" s="463">
        <v>2019</v>
      </c>
      <c r="I33" s="463">
        <v>2020</v>
      </c>
      <c r="K33" s="539" t="s">
        <v>309</v>
      </c>
    </row>
    <row r="34" spans="2:15" x14ac:dyDescent="0.2">
      <c r="B34" s="642" t="s">
        <v>270</v>
      </c>
      <c r="C34" s="492" t="s">
        <v>310</v>
      </c>
      <c r="E34" s="643">
        <v>17</v>
      </c>
      <c r="F34" s="643">
        <v>5</v>
      </c>
      <c r="G34" s="643">
        <v>0</v>
      </c>
      <c r="H34" s="643">
        <v>6</v>
      </c>
      <c r="I34" s="635">
        <v>5</v>
      </c>
    </row>
    <row r="35" spans="2:15" x14ac:dyDescent="0.2">
      <c r="B35" s="644"/>
      <c r="C35" s="492" t="s">
        <v>311</v>
      </c>
      <c r="E35" s="645">
        <v>3</v>
      </c>
      <c r="F35" s="645">
        <v>2</v>
      </c>
      <c r="G35" s="645">
        <v>2</v>
      </c>
      <c r="H35" s="645">
        <v>1</v>
      </c>
      <c r="I35" s="637">
        <v>0</v>
      </c>
    </row>
    <row r="36" spans="2:15" x14ac:dyDescent="0.2">
      <c r="B36" s="644"/>
      <c r="C36" s="492" t="s">
        <v>312</v>
      </c>
      <c r="E36" s="643">
        <v>19</v>
      </c>
      <c r="F36" s="643">
        <v>9</v>
      </c>
      <c r="G36" s="643">
        <v>8</v>
      </c>
      <c r="H36" s="643">
        <v>14</v>
      </c>
      <c r="I36" s="635">
        <v>12</v>
      </c>
    </row>
    <row r="37" spans="2:15" ht="13.5" thickBot="1" x14ac:dyDescent="0.25">
      <c r="B37" s="646"/>
      <c r="C37" s="647"/>
      <c r="D37" s="648"/>
      <c r="E37" s="649"/>
      <c r="F37" s="649"/>
      <c r="G37" s="649"/>
      <c r="H37" s="649"/>
      <c r="I37" s="650"/>
    </row>
    <row r="38" spans="2:15" x14ac:dyDescent="0.2">
      <c r="B38" s="642" t="s">
        <v>271</v>
      </c>
      <c r="C38" s="646" t="s">
        <v>310</v>
      </c>
      <c r="E38" s="651">
        <v>16</v>
      </c>
      <c r="F38" s="651">
        <v>7</v>
      </c>
      <c r="G38" s="651">
        <v>8</v>
      </c>
      <c r="H38" s="651">
        <v>8</v>
      </c>
      <c r="I38" s="652">
        <v>5</v>
      </c>
    </row>
    <row r="39" spans="2:15" x14ac:dyDescent="0.2">
      <c r="B39" s="644"/>
      <c r="C39" s="492" t="s">
        <v>311</v>
      </c>
      <c r="E39" s="645">
        <v>8</v>
      </c>
      <c r="F39" s="645">
        <v>2</v>
      </c>
      <c r="G39" s="645">
        <v>1</v>
      </c>
      <c r="H39" s="645">
        <v>1</v>
      </c>
      <c r="I39" s="637">
        <v>1</v>
      </c>
    </row>
    <row r="40" spans="2:15" x14ac:dyDescent="0.2">
      <c r="B40" s="644"/>
      <c r="C40" s="492" t="s">
        <v>312</v>
      </c>
      <c r="E40" s="643">
        <v>23</v>
      </c>
      <c r="F40" s="643">
        <v>11</v>
      </c>
      <c r="G40" s="643">
        <v>9</v>
      </c>
      <c r="H40" s="643">
        <v>8</v>
      </c>
      <c r="I40" s="635">
        <v>8</v>
      </c>
    </row>
    <row r="41" spans="2:15" ht="13.5" thickBot="1" x14ac:dyDescent="0.25">
      <c r="B41" s="646"/>
      <c r="C41" s="647"/>
      <c r="D41" s="648"/>
      <c r="E41" s="649"/>
      <c r="F41" s="649"/>
      <c r="G41" s="649"/>
      <c r="H41" s="649"/>
      <c r="I41" s="650"/>
      <c r="K41" s="491"/>
      <c r="L41" s="491"/>
      <c r="M41" s="491"/>
      <c r="N41" s="491"/>
      <c r="O41" s="491"/>
    </row>
    <row r="42" spans="2:15" x14ac:dyDescent="0.2">
      <c r="B42" s="642" t="s">
        <v>272</v>
      </c>
      <c r="C42" s="646" t="s">
        <v>310</v>
      </c>
      <c r="E42" s="651">
        <v>17</v>
      </c>
      <c r="F42" s="651">
        <v>10</v>
      </c>
      <c r="G42" s="651">
        <v>10</v>
      </c>
      <c r="H42" s="651">
        <v>6</v>
      </c>
      <c r="I42" s="652">
        <v>5</v>
      </c>
    </row>
    <row r="43" spans="2:15" x14ac:dyDescent="0.2">
      <c r="B43" s="644"/>
      <c r="C43" s="492" t="s">
        <v>311</v>
      </c>
      <c r="E43" s="645">
        <v>6</v>
      </c>
      <c r="F43" s="645">
        <v>2</v>
      </c>
      <c r="G43" s="645">
        <v>1</v>
      </c>
      <c r="H43" s="645">
        <v>1</v>
      </c>
      <c r="I43" s="637">
        <v>1</v>
      </c>
    </row>
    <row r="44" spans="2:15" x14ac:dyDescent="0.2">
      <c r="B44" s="644"/>
      <c r="C44" s="492" t="s">
        <v>312</v>
      </c>
      <c r="E44" s="643">
        <v>5</v>
      </c>
      <c r="F44" s="643">
        <v>7</v>
      </c>
      <c r="G44" s="643">
        <v>2</v>
      </c>
      <c r="H44" s="643">
        <v>5</v>
      </c>
      <c r="I44" s="635">
        <v>5</v>
      </c>
    </row>
    <row r="45" spans="2:15" ht="13.5" thickBot="1" x14ac:dyDescent="0.25">
      <c r="B45" s="646"/>
      <c r="C45" s="647"/>
      <c r="D45" s="648"/>
      <c r="E45" s="649"/>
      <c r="F45" s="649"/>
      <c r="G45" s="649"/>
      <c r="H45" s="649"/>
      <c r="I45" s="650"/>
    </row>
    <row r="46" spans="2:15" x14ac:dyDescent="0.2">
      <c r="B46" s="642" t="s">
        <v>273</v>
      </c>
      <c r="C46" s="646" t="s">
        <v>310</v>
      </c>
      <c r="E46" s="651">
        <v>12</v>
      </c>
      <c r="F46" s="651">
        <v>10</v>
      </c>
      <c r="G46" s="651">
        <v>12</v>
      </c>
      <c r="H46" s="651">
        <v>11</v>
      </c>
      <c r="I46" s="652">
        <v>5</v>
      </c>
    </row>
    <row r="47" spans="2:15" x14ac:dyDescent="0.2">
      <c r="B47" s="644"/>
      <c r="C47" s="492" t="s">
        <v>311</v>
      </c>
      <c r="E47" s="645">
        <v>8</v>
      </c>
      <c r="F47" s="645">
        <v>3</v>
      </c>
      <c r="G47" s="645">
        <v>2</v>
      </c>
      <c r="H47" s="645">
        <v>2</v>
      </c>
      <c r="I47" s="637">
        <v>0</v>
      </c>
    </row>
    <row r="48" spans="2:15" x14ac:dyDescent="0.2">
      <c r="B48" s="644"/>
      <c r="C48" s="492" t="s">
        <v>312</v>
      </c>
      <c r="E48" s="643">
        <v>18</v>
      </c>
      <c r="F48" s="643">
        <v>10</v>
      </c>
      <c r="G48" s="643">
        <v>18</v>
      </c>
      <c r="H48" s="643">
        <v>12</v>
      </c>
      <c r="I48" s="635">
        <v>9</v>
      </c>
    </row>
    <row r="49" spans="2:11" x14ac:dyDescent="0.2">
      <c r="B49" s="646"/>
      <c r="C49" s="492"/>
      <c r="E49" s="645"/>
      <c r="F49" s="645"/>
      <c r="G49" s="645"/>
      <c r="H49" s="645"/>
      <c r="I49" s="637"/>
    </row>
    <row r="52" spans="2:11" x14ac:dyDescent="0.2">
      <c r="K52" s="558" t="s">
        <v>188</v>
      </c>
    </row>
    <row r="54" spans="2:11" x14ac:dyDescent="0.2">
      <c r="K54" s="567"/>
    </row>
  </sheetData>
  <mergeCells count="20">
    <mergeCell ref="A23:A26"/>
    <mergeCell ref="A27:A30"/>
    <mergeCell ref="A8:C8"/>
    <mergeCell ref="D8:W8"/>
    <mergeCell ref="A9:C9"/>
    <mergeCell ref="A11:A14"/>
    <mergeCell ref="A15:A18"/>
    <mergeCell ref="A19:A22"/>
    <mergeCell ref="A5:C5"/>
    <mergeCell ref="D5:W5"/>
    <mergeCell ref="A6:C6"/>
    <mergeCell ref="D6:W6"/>
    <mergeCell ref="A7:C7"/>
    <mergeCell ref="D7:W7"/>
    <mergeCell ref="A2:C2"/>
    <mergeCell ref="D2:W2"/>
    <mergeCell ref="A3:C3"/>
    <mergeCell ref="D3:W3"/>
    <mergeCell ref="A4:C4"/>
    <mergeCell ref="D4:W4"/>
  </mergeCells>
  <hyperlinks>
    <hyperlink ref="A1" r:id="rId1" display="http://dati.istat.it/OECDStat_Metadata/ShowMetadata.ashx?Dataset=DCIS_INCIDENTISTR1&amp;ShowOnWeb=true&amp;Lang=it" xr:uid="{5F0CB894-3A98-4854-B73F-CDE6C3F32FEF}"/>
    <hyperlink ref="D4" r:id="rId2" display="http://dati.istat.it/OECDStat_Metadata/ShowMetadata.ashx?Dataset=DCIS_INCIDENTISTR1&amp;Coords=[ORA].[99]&amp;ShowOnWeb=true&amp;Lang=it" xr:uid="{8B244A64-31BA-4D18-96FE-EFED1AFC0B24}"/>
    <hyperlink ref="O9" r:id="rId3" display="http://dati.istat.it/OECDStat_Metadata/ShowMetadata.ashx?Dataset=DCIS_INCIDENTISTR1&amp;Coords=[TIME].[2012]&amp;ShowOnWeb=true&amp;Lang=it" xr:uid="{2880634E-44FC-4A06-AB6E-54696E4B3183}"/>
    <hyperlink ref="P9" r:id="rId4" display="http://dati.istat.it/OECDStat_Metadata/ShowMetadata.ashx?Dataset=DCIS_INCIDENTISTR1&amp;Coords=[TIME].[2013]&amp;ShowOnWeb=true&amp;Lang=it" xr:uid="{89C5DA25-47C2-4606-9DD6-EE88F3D35FE3}"/>
    <hyperlink ref="A31" r:id="rId5" display="http://dativ7b.istat.it//index.aspx?DatasetCode=DCIS_INCIDENTISTR1" xr:uid="{E1B51443-064B-4126-9D9F-25EAA1E6DEB8}"/>
  </hyperlinks>
  <pageMargins left="0.7" right="0.7" top="0.75" bottom="0.75" header="0.3" footer="0.3"/>
  <pageSetup paperSize="9" orientation="portrait" r:id="rId6"/>
  <drawing r:id="rId7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0D425-BFF4-4A8E-93D7-ECF1A988D6BD}">
  <dimension ref="A1:AD77"/>
  <sheetViews>
    <sheetView zoomScaleNormal="100" workbookViewId="0">
      <selection activeCell="D7" sqref="D7:W7"/>
    </sheetView>
  </sheetViews>
  <sheetFormatPr defaultRowHeight="12.75" x14ac:dyDescent="0.2"/>
  <cols>
    <col min="1" max="1" width="19.5" style="446" customWidth="1"/>
    <col min="2" max="2" width="9" style="446" customWidth="1"/>
    <col min="3" max="3" width="9.375" style="446" customWidth="1"/>
    <col min="4" max="4" width="11.375" style="446" customWidth="1"/>
    <col min="5" max="5" width="9.875" style="446" customWidth="1"/>
    <col min="6" max="6" width="9" style="446"/>
    <col min="7" max="7" width="10.375" style="446" customWidth="1"/>
    <col min="8" max="8" width="9.375" style="446" customWidth="1"/>
    <col min="9" max="10" width="9" style="446"/>
    <col min="11" max="11" width="14.75" style="446" customWidth="1"/>
    <col min="12" max="13" width="8.125" style="446" bestFit="1" customWidth="1"/>
    <col min="14" max="14" width="8.75" style="446" bestFit="1" customWidth="1"/>
    <col min="15" max="19" width="8.125" style="446" bestFit="1" customWidth="1"/>
    <col min="20" max="74" width="9" style="446"/>
    <col min="75" max="75" width="23.375" style="446" customWidth="1"/>
    <col min="76" max="16384" width="9" style="446"/>
  </cols>
  <sheetData>
    <row r="1" spans="1:30" x14ac:dyDescent="0.2">
      <c r="A1" s="653" t="s">
        <v>313</v>
      </c>
    </row>
    <row r="3" spans="1:30" x14ac:dyDescent="0.2">
      <c r="A3" s="654" t="s">
        <v>314</v>
      </c>
      <c r="B3" s="655"/>
      <c r="C3" s="655"/>
      <c r="D3" s="655"/>
      <c r="E3" s="655"/>
      <c r="F3" s="655"/>
      <c r="G3" s="655"/>
      <c r="H3" s="655"/>
      <c r="I3" s="655"/>
      <c r="K3" s="654" t="s">
        <v>315</v>
      </c>
      <c r="V3" s="656" t="s">
        <v>316</v>
      </c>
    </row>
    <row r="4" spans="1:30" ht="34.5" thickBot="1" x14ac:dyDescent="0.25">
      <c r="A4" s="543" t="s">
        <v>136</v>
      </c>
      <c r="B4" s="544" t="s">
        <v>317</v>
      </c>
      <c r="C4" s="544" t="s">
        <v>318</v>
      </c>
      <c r="D4" s="544" t="s">
        <v>319</v>
      </c>
      <c r="E4" s="544" t="s">
        <v>320</v>
      </c>
      <c r="F4" s="544" t="s">
        <v>321</v>
      </c>
      <c r="G4" s="544" t="s">
        <v>322</v>
      </c>
      <c r="H4" s="544" t="s">
        <v>323</v>
      </c>
      <c r="I4" s="544" t="s">
        <v>324</v>
      </c>
      <c r="K4" s="543" t="s">
        <v>136</v>
      </c>
      <c r="L4" s="544" t="s">
        <v>325</v>
      </c>
      <c r="M4" s="544" t="s">
        <v>326</v>
      </c>
      <c r="N4" s="544" t="s">
        <v>327</v>
      </c>
      <c r="O4" s="544" t="s">
        <v>328</v>
      </c>
      <c r="P4" s="544" t="s">
        <v>329</v>
      </c>
      <c r="Q4" s="544" t="s">
        <v>330</v>
      </c>
      <c r="R4" s="544" t="s">
        <v>331</v>
      </c>
      <c r="S4" s="544" t="s">
        <v>324</v>
      </c>
      <c r="V4" s="543" t="s">
        <v>136</v>
      </c>
      <c r="W4" s="544" t="s">
        <v>325</v>
      </c>
      <c r="X4" s="544" t="s">
        <v>326</v>
      </c>
      <c r="Y4" s="544" t="s">
        <v>327</v>
      </c>
      <c r="Z4" s="544" t="s">
        <v>328</v>
      </c>
      <c r="AA4" s="544" t="s">
        <v>329</v>
      </c>
      <c r="AB4" s="544" t="s">
        <v>330</v>
      </c>
      <c r="AC4" s="544" t="s">
        <v>331</v>
      </c>
      <c r="AD4" s="544" t="s">
        <v>324</v>
      </c>
    </row>
    <row r="5" spans="1:30" x14ac:dyDescent="0.2">
      <c r="A5" s="548" t="s">
        <v>27</v>
      </c>
      <c r="B5" s="657">
        <v>40094</v>
      </c>
      <c r="C5" s="657">
        <v>5361</v>
      </c>
      <c r="D5" s="657">
        <v>15</v>
      </c>
      <c r="E5" s="657">
        <v>57076</v>
      </c>
      <c r="F5" s="657">
        <v>13586</v>
      </c>
      <c r="G5" s="657">
        <v>1713</v>
      </c>
      <c r="H5" s="657">
        <v>453</v>
      </c>
      <c r="I5" s="657">
        <v>118298</v>
      </c>
      <c r="K5" s="550" t="s">
        <v>27</v>
      </c>
      <c r="L5" s="658">
        <v>84491</v>
      </c>
      <c r="M5" s="658">
        <v>9138</v>
      </c>
      <c r="N5" s="658">
        <v>118</v>
      </c>
      <c r="O5" s="658">
        <v>89974</v>
      </c>
      <c r="P5" s="658">
        <v>19511</v>
      </c>
      <c r="Q5" s="658">
        <v>1888</v>
      </c>
      <c r="R5" s="658">
        <v>518</v>
      </c>
      <c r="S5" s="658">
        <v>205638</v>
      </c>
      <c r="V5" s="550" t="s">
        <v>27</v>
      </c>
      <c r="W5" s="658">
        <v>88413</v>
      </c>
      <c r="X5" s="658">
        <v>8756</v>
      </c>
      <c r="Y5" s="658">
        <v>104</v>
      </c>
      <c r="Z5" s="658">
        <v>92233</v>
      </c>
      <c r="AA5" s="658">
        <v>20978</v>
      </c>
      <c r="AB5" s="658">
        <v>1891</v>
      </c>
      <c r="AC5" s="658">
        <v>622</v>
      </c>
      <c r="AD5" s="658">
        <v>212997</v>
      </c>
    </row>
    <row r="6" spans="1:30" x14ac:dyDescent="0.2">
      <c r="A6" s="550" t="s">
        <v>198</v>
      </c>
      <c r="B6" s="659">
        <v>2604</v>
      </c>
      <c r="C6" s="659">
        <v>401</v>
      </c>
      <c r="D6" s="659">
        <v>1</v>
      </c>
      <c r="E6" s="659">
        <v>3262</v>
      </c>
      <c r="F6" s="659">
        <v>784</v>
      </c>
      <c r="G6" s="659">
        <v>77</v>
      </c>
      <c r="H6" s="659">
        <v>18</v>
      </c>
      <c r="I6" s="659">
        <v>7147</v>
      </c>
      <c r="K6" s="550" t="s">
        <v>171</v>
      </c>
      <c r="L6" s="658">
        <v>5387</v>
      </c>
      <c r="M6" s="658">
        <v>672</v>
      </c>
      <c r="N6" s="658">
        <v>15</v>
      </c>
      <c r="O6" s="658">
        <v>5713</v>
      </c>
      <c r="P6" s="658">
        <v>1311</v>
      </c>
      <c r="Q6" s="658">
        <v>128</v>
      </c>
      <c r="R6" s="658">
        <v>28</v>
      </c>
      <c r="S6" s="658">
        <v>13254</v>
      </c>
      <c r="U6" s="660"/>
      <c r="V6" s="550" t="s">
        <v>171</v>
      </c>
      <c r="W6" s="658">
        <v>5500</v>
      </c>
      <c r="X6" s="658">
        <v>692</v>
      </c>
      <c r="Y6" s="658">
        <v>6</v>
      </c>
      <c r="Z6" s="658">
        <v>5889</v>
      </c>
      <c r="AA6" s="658">
        <v>1367</v>
      </c>
      <c r="AB6" s="658">
        <v>98</v>
      </c>
      <c r="AC6" s="658">
        <v>28</v>
      </c>
      <c r="AD6" s="658">
        <v>13580</v>
      </c>
    </row>
    <row r="7" spans="1:30" x14ac:dyDescent="0.2">
      <c r="A7" s="550" t="s">
        <v>199</v>
      </c>
      <c r="B7" s="659">
        <v>33</v>
      </c>
      <c r="C7" s="659">
        <v>11</v>
      </c>
      <c r="D7" s="585" t="s">
        <v>173</v>
      </c>
      <c r="E7" s="659">
        <v>101</v>
      </c>
      <c r="F7" s="659">
        <v>40</v>
      </c>
      <c r="G7" s="659">
        <v>7</v>
      </c>
      <c r="H7" s="659">
        <v>2</v>
      </c>
      <c r="I7" s="659">
        <v>194</v>
      </c>
      <c r="K7" s="550" t="s">
        <v>172</v>
      </c>
      <c r="L7" s="658">
        <v>112</v>
      </c>
      <c r="M7" s="658">
        <v>19</v>
      </c>
      <c r="N7" s="661">
        <v>2</v>
      </c>
      <c r="O7" s="658">
        <v>106</v>
      </c>
      <c r="P7" s="658">
        <v>55</v>
      </c>
      <c r="Q7" s="658">
        <v>2</v>
      </c>
      <c r="R7" s="658">
        <v>3</v>
      </c>
      <c r="S7" s="658">
        <v>299</v>
      </c>
      <c r="V7" s="662" t="s">
        <v>172</v>
      </c>
      <c r="W7" s="658">
        <v>132</v>
      </c>
      <c r="X7" s="658">
        <v>24</v>
      </c>
      <c r="Y7" s="661" t="s">
        <v>45</v>
      </c>
      <c r="Z7" s="658">
        <v>149</v>
      </c>
      <c r="AA7" s="658">
        <v>57</v>
      </c>
      <c r="AB7" s="658">
        <v>4</v>
      </c>
      <c r="AC7" s="658">
        <v>4</v>
      </c>
      <c r="AD7" s="658">
        <v>370</v>
      </c>
    </row>
    <row r="8" spans="1:30" x14ac:dyDescent="0.2">
      <c r="A8" s="550" t="s">
        <v>200</v>
      </c>
      <c r="B8" s="659">
        <v>1656</v>
      </c>
      <c r="C8" s="659">
        <v>158</v>
      </c>
      <c r="D8" s="659">
        <v>1</v>
      </c>
      <c r="E8" s="659">
        <v>2835</v>
      </c>
      <c r="F8" s="659">
        <v>920</v>
      </c>
      <c r="G8" s="659">
        <v>113</v>
      </c>
      <c r="H8" s="659">
        <v>48</v>
      </c>
      <c r="I8" s="659">
        <v>5731</v>
      </c>
      <c r="K8" s="550" t="s">
        <v>174</v>
      </c>
      <c r="L8" s="658">
        <v>2818</v>
      </c>
      <c r="M8" s="658">
        <v>304</v>
      </c>
      <c r="N8" s="658">
        <v>1</v>
      </c>
      <c r="O8" s="658">
        <v>4594</v>
      </c>
      <c r="P8" s="658">
        <v>1447</v>
      </c>
      <c r="Q8" s="658">
        <v>88</v>
      </c>
      <c r="R8" s="658">
        <v>40</v>
      </c>
      <c r="S8" s="658">
        <v>9292</v>
      </c>
      <c r="V8" s="550" t="s">
        <v>174</v>
      </c>
      <c r="W8" s="658">
        <v>3054</v>
      </c>
      <c r="X8" s="658">
        <v>312</v>
      </c>
      <c r="Y8" s="658">
        <v>1</v>
      </c>
      <c r="Z8" s="658">
        <v>4687</v>
      </c>
      <c r="AA8" s="658">
        <v>1497</v>
      </c>
      <c r="AB8" s="658">
        <v>108</v>
      </c>
      <c r="AC8" s="658">
        <v>43</v>
      </c>
      <c r="AD8" s="658">
        <v>9702</v>
      </c>
    </row>
    <row r="9" spans="1:30" x14ac:dyDescent="0.2">
      <c r="A9" s="550" t="s">
        <v>201</v>
      </c>
      <c r="B9" s="659">
        <v>7181</v>
      </c>
      <c r="C9" s="659">
        <v>1374</v>
      </c>
      <c r="D9" s="659">
        <v>4</v>
      </c>
      <c r="E9" s="659">
        <v>9102</v>
      </c>
      <c r="F9" s="659">
        <v>2000</v>
      </c>
      <c r="G9" s="659">
        <v>217</v>
      </c>
      <c r="H9" s="659">
        <v>86</v>
      </c>
      <c r="I9" s="659">
        <v>19964</v>
      </c>
      <c r="K9" s="550" t="s">
        <v>175</v>
      </c>
      <c r="L9" s="658">
        <v>16094</v>
      </c>
      <c r="M9" s="658">
        <v>2158</v>
      </c>
      <c r="N9" s="658">
        <v>14</v>
      </c>
      <c r="O9" s="658">
        <v>16048</v>
      </c>
      <c r="P9" s="658">
        <v>2495</v>
      </c>
      <c r="Q9" s="658">
        <v>251</v>
      </c>
      <c r="R9" s="658">
        <v>70</v>
      </c>
      <c r="S9" s="658">
        <v>37130</v>
      </c>
      <c r="V9" s="550" t="s">
        <v>175</v>
      </c>
      <c r="W9" s="658">
        <v>17063</v>
      </c>
      <c r="X9" s="658">
        <v>2191</v>
      </c>
      <c r="Y9" s="658">
        <v>20</v>
      </c>
      <c r="Z9" s="658">
        <v>16910</v>
      </c>
      <c r="AA9" s="658">
        <v>2730</v>
      </c>
      <c r="AB9" s="658">
        <v>306</v>
      </c>
      <c r="AC9" s="658">
        <v>102</v>
      </c>
      <c r="AD9" s="658">
        <v>39322</v>
      </c>
    </row>
    <row r="10" spans="1:30" x14ac:dyDescent="0.2">
      <c r="A10" s="550" t="s">
        <v>235</v>
      </c>
      <c r="B10" s="659">
        <v>493</v>
      </c>
      <c r="C10" s="659">
        <v>69</v>
      </c>
      <c r="D10" s="585" t="s">
        <v>173</v>
      </c>
      <c r="E10" s="659">
        <v>1042</v>
      </c>
      <c r="F10" s="659">
        <v>402</v>
      </c>
      <c r="G10" s="659">
        <v>84</v>
      </c>
      <c r="H10" s="659">
        <v>29</v>
      </c>
      <c r="I10" s="659">
        <v>2119</v>
      </c>
      <c r="K10" s="550" t="s">
        <v>332</v>
      </c>
      <c r="L10" s="658">
        <v>1113</v>
      </c>
      <c r="M10" s="658">
        <v>154</v>
      </c>
      <c r="N10" s="661" t="s">
        <v>45</v>
      </c>
      <c r="O10" s="658">
        <v>1224</v>
      </c>
      <c r="P10" s="658">
        <v>421</v>
      </c>
      <c r="Q10" s="658">
        <v>49</v>
      </c>
      <c r="R10" s="658">
        <v>30</v>
      </c>
      <c r="S10" s="658">
        <v>2991</v>
      </c>
      <c r="V10" s="662" t="s">
        <v>176</v>
      </c>
      <c r="W10" s="658">
        <v>933</v>
      </c>
      <c r="X10" s="658">
        <v>125</v>
      </c>
      <c r="Y10" s="658">
        <v>2</v>
      </c>
      <c r="Z10" s="658">
        <v>1050</v>
      </c>
      <c r="AA10" s="658">
        <v>416</v>
      </c>
      <c r="AB10" s="658">
        <v>59</v>
      </c>
      <c r="AC10" s="658">
        <v>35</v>
      </c>
      <c r="AD10" s="658">
        <v>2620</v>
      </c>
    </row>
    <row r="11" spans="1:30" x14ac:dyDescent="0.2">
      <c r="A11" s="550" t="s">
        <v>203</v>
      </c>
      <c r="B11" s="659">
        <v>3190</v>
      </c>
      <c r="C11" s="659">
        <v>646</v>
      </c>
      <c r="D11" s="659">
        <v>1</v>
      </c>
      <c r="E11" s="659">
        <v>4681</v>
      </c>
      <c r="F11" s="659">
        <v>1163</v>
      </c>
      <c r="G11" s="659">
        <v>122</v>
      </c>
      <c r="H11" s="659">
        <v>36</v>
      </c>
      <c r="I11" s="659">
        <v>9839</v>
      </c>
      <c r="K11" s="550" t="s">
        <v>177</v>
      </c>
      <c r="L11" s="658">
        <v>6488</v>
      </c>
      <c r="M11" s="658">
        <v>867</v>
      </c>
      <c r="N11" s="658">
        <v>9</v>
      </c>
      <c r="O11" s="658">
        <v>6637</v>
      </c>
      <c r="P11" s="658">
        <v>1421</v>
      </c>
      <c r="Q11" s="658">
        <v>109</v>
      </c>
      <c r="R11" s="658">
        <v>33</v>
      </c>
      <c r="S11" s="658">
        <v>15564</v>
      </c>
      <c r="V11" s="550" t="s">
        <v>177</v>
      </c>
      <c r="W11" s="658">
        <v>6576</v>
      </c>
      <c r="X11" s="658">
        <v>837</v>
      </c>
      <c r="Y11" s="658">
        <v>11</v>
      </c>
      <c r="Z11" s="658">
        <v>6604</v>
      </c>
      <c r="AA11" s="658">
        <v>1490</v>
      </c>
      <c r="AB11" s="658">
        <v>116</v>
      </c>
      <c r="AC11" s="658">
        <v>17</v>
      </c>
      <c r="AD11" s="658">
        <v>15651</v>
      </c>
    </row>
    <row r="12" spans="1:30" x14ac:dyDescent="0.2">
      <c r="A12" s="550" t="s">
        <v>236</v>
      </c>
      <c r="B12" s="659">
        <v>747</v>
      </c>
      <c r="C12" s="659">
        <v>112</v>
      </c>
      <c r="D12" s="585">
        <v>2</v>
      </c>
      <c r="E12" s="659">
        <v>1102</v>
      </c>
      <c r="F12" s="659">
        <v>329</v>
      </c>
      <c r="G12" s="659">
        <v>44</v>
      </c>
      <c r="H12" s="659">
        <v>8</v>
      </c>
      <c r="I12" s="659">
        <v>2344</v>
      </c>
      <c r="K12" s="550" t="s">
        <v>246</v>
      </c>
      <c r="L12" s="658">
        <v>1647</v>
      </c>
      <c r="M12" s="658">
        <v>173</v>
      </c>
      <c r="N12" s="658">
        <v>1</v>
      </c>
      <c r="O12" s="658">
        <v>1358</v>
      </c>
      <c r="P12" s="658">
        <v>396</v>
      </c>
      <c r="Q12" s="658">
        <v>22</v>
      </c>
      <c r="R12" s="658">
        <v>7</v>
      </c>
      <c r="S12" s="658">
        <v>3604</v>
      </c>
      <c r="V12" s="662" t="s">
        <v>178</v>
      </c>
      <c r="W12" s="658">
        <v>1811</v>
      </c>
      <c r="X12" s="658">
        <v>181</v>
      </c>
      <c r="Y12" s="658">
        <v>4</v>
      </c>
      <c r="Z12" s="658">
        <v>1455</v>
      </c>
      <c r="AA12" s="658">
        <v>442</v>
      </c>
      <c r="AB12" s="658">
        <v>27</v>
      </c>
      <c r="AC12" s="658">
        <v>13</v>
      </c>
      <c r="AD12" s="658">
        <v>3933</v>
      </c>
    </row>
    <row r="13" spans="1:30" x14ac:dyDescent="0.2">
      <c r="A13" s="550" t="s">
        <v>205</v>
      </c>
      <c r="B13" s="659">
        <v>4140</v>
      </c>
      <c r="C13" s="659">
        <v>766</v>
      </c>
      <c r="D13" s="659">
        <v>3</v>
      </c>
      <c r="E13" s="659">
        <v>5567</v>
      </c>
      <c r="F13" s="659">
        <v>1104</v>
      </c>
      <c r="G13" s="659">
        <v>98</v>
      </c>
      <c r="H13" s="659">
        <v>14</v>
      </c>
      <c r="I13" s="659">
        <v>11692</v>
      </c>
      <c r="K13" s="550" t="s">
        <v>179</v>
      </c>
      <c r="L13" s="658">
        <v>8441</v>
      </c>
      <c r="M13" s="658">
        <v>1472</v>
      </c>
      <c r="N13" s="658">
        <v>25</v>
      </c>
      <c r="O13" s="658">
        <v>8777</v>
      </c>
      <c r="P13" s="658">
        <v>1562</v>
      </c>
      <c r="Q13" s="658">
        <v>123</v>
      </c>
      <c r="R13" s="658">
        <v>15</v>
      </c>
      <c r="S13" s="658">
        <v>20415</v>
      </c>
      <c r="V13" s="662" t="s">
        <v>179</v>
      </c>
      <c r="W13" s="658">
        <v>8525</v>
      </c>
      <c r="X13" s="658">
        <v>1302</v>
      </c>
      <c r="Y13" s="658">
        <v>12</v>
      </c>
      <c r="Z13" s="658">
        <v>8600</v>
      </c>
      <c r="AA13" s="658">
        <v>1594</v>
      </c>
      <c r="AB13" s="658">
        <v>108</v>
      </c>
      <c r="AC13" s="658">
        <v>12</v>
      </c>
      <c r="AD13" s="658">
        <v>20153</v>
      </c>
    </row>
    <row r="14" spans="1:30" x14ac:dyDescent="0.2">
      <c r="A14" s="550" t="s">
        <v>206</v>
      </c>
      <c r="B14" s="659">
        <v>3305</v>
      </c>
      <c r="C14" s="659">
        <v>584</v>
      </c>
      <c r="D14" s="659" t="s">
        <v>173</v>
      </c>
      <c r="E14" s="659">
        <v>5089</v>
      </c>
      <c r="F14" s="659">
        <v>1143</v>
      </c>
      <c r="G14" s="659">
        <v>206</v>
      </c>
      <c r="H14" s="659">
        <v>23</v>
      </c>
      <c r="I14" s="659">
        <v>10350</v>
      </c>
      <c r="K14" s="550" t="s">
        <v>180</v>
      </c>
      <c r="L14" s="658">
        <v>7232</v>
      </c>
      <c r="M14" s="658">
        <v>1042</v>
      </c>
      <c r="N14" s="658">
        <v>9</v>
      </c>
      <c r="O14" s="658">
        <v>8278</v>
      </c>
      <c r="P14" s="658">
        <v>1774</v>
      </c>
      <c r="Q14" s="658">
        <v>298</v>
      </c>
      <c r="R14" s="658">
        <v>39</v>
      </c>
      <c r="S14" s="658">
        <v>18672</v>
      </c>
      <c r="V14" s="550" t="s">
        <v>180</v>
      </c>
      <c r="W14" s="658">
        <v>7636</v>
      </c>
      <c r="X14" s="658">
        <v>985</v>
      </c>
      <c r="Y14" s="658">
        <v>3</v>
      </c>
      <c r="Z14" s="658">
        <v>8090</v>
      </c>
      <c r="AA14" s="658">
        <v>1812</v>
      </c>
      <c r="AB14" s="658">
        <v>285</v>
      </c>
      <c r="AC14" s="658">
        <v>54</v>
      </c>
      <c r="AD14" s="658">
        <v>18865</v>
      </c>
    </row>
    <row r="15" spans="1:30" x14ac:dyDescent="0.2">
      <c r="A15" s="550" t="s">
        <v>207</v>
      </c>
      <c r="B15" s="659">
        <v>462</v>
      </c>
      <c r="C15" s="659">
        <v>60</v>
      </c>
      <c r="D15" s="659" t="s">
        <v>173</v>
      </c>
      <c r="E15" s="659">
        <v>874</v>
      </c>
      <c r="F15" s="659">
        <v>260</v>
      </c>
      <c r="G15" s="659">
        <v>29</v>
      </c>
      <c r="H15" s="659">
        <v>14</v>
      </c>
      <c r="I15" s="659">
        <v>1699</v>
      </c>
      <c r="K15" s="550" t="s">
        <v>181</v>
      </c>
      <c r="L15" s="658">
        <v>1025</v>
      </c>
      <c r="M15" s="658">
        <v>106</v>
      </c>
      <c r="N15" s="661" t="s">
        <v>45</v>
      </c>
      <c r="O15" s="658">
        <v>1253</v>
      </c>
      <c r="P15" s="658">
        <v>422</v>
      </c>
      <c r="Q15" s="658">
        <v>47</v>
      </c>
      <c r="R15" s="658">
        <v>3</v>
      </c>
      <c r="S15" s="658">
        <v>2856</v>
      </c>
      <c r="V15" s="550" t="s">
        <v>181</v>
      </c>
      <c r="W15" s="658">
        <v>1021</v>
      </c>
      <c r="X15" s="658">
        <v>111</v>
      </c>
      <c r="Y15" s="658">
        <v>1</v>
      </c>
      <c r="Z15" s="658">
        <v>1257</v>
      </c>
      <c r="AA15" s="658">
        <v>476</v>
      </c>
      <c r="AB15" s="658">
        <v>38</v>
      </c>
      <c r="AC15" s="658">
        <v>9</v>
      </c>
      <c r="AD15" s="658">
        <v>2913</v>
      </c>
    </row>
    <row r="16" spans="1:30" x14ac:dyDescent="0.2">
      <c r="A16" s="550" t="s">
        <v>208</v>
      </c>
      <c r="B16" s="659">
        <v>1178</v>
      </c>
      <c r="C16" s="659">
        <v>175</v>
      </c>
      <c r="D16" s="659" t="s">
        <v>173</v>
      </c>
      <c r="E16" s="659">
        <v>1769</v>
      </c>
      <c r="F16" s="659">
        <v>479</v>
      </c>
      <c r="G16" s="659">
        <v>81</v>
      </c>
      <c r="H16" s="659">
        <v>13</v>
      </c>
      <c r="I16" s="659">
        <v>3695</v>
      </c>
      <c r="K16" s="550" t="s">
        <v>182</v>
      </c>
      <c r="L16" s="658">
        <v>2804</v>
      </c>
      <c r="M16" s="658">
        <v>331</v>
      </c>
      <c r="N16" s="658">
        <v>4</v>
      </c>
      <c r="O16" s="658">
        <v>2616</v>
      </c>
      <c r="P16" s="658">
        <v>677</v>
      </c>
      <c r="Q16" s="658">
        <v>83</v>
      </c>
      <c r="R16" s="658">
        <v>20</v>
      </c>
      <c r="S16" s="658">
        <v>6535</v>
      </c>
      <c r="V16" s="550" t="s">
        <v>182</v>
      </c>
      <c r="W16" s="658">
        <v>2918</v>
      </c>
      <c r="X16" s="658">
        <v>285</v>
      </c>
      <c r="Y16" s="658">
        <v>9</v>
      </c>
      <c r="Z16" s="658">
        <v>2596</v>
      </c>
      <c r="AA16" s="658">
        <v>807</v>
      </c>
      <c r="AB16" s="658">
        <v>64</v>
      </c>
      <c r="AC16" s="658">
        <v>49</v>
      </c>
      <c r="AD16" s="658">
        <v>6728</v>
      </c>
    </row>
    <row r="17" spans="1:30" x14ac:dyDescent="0.2">
      <c r="A17" s="550" t="s">
        <v>209</v>
      </c>
      <c r="B17" s="659">
        <v>4307</v>
      </c>
      <c r="C17" s="659">
        <v>195</v>
      </c>
      <c r="D17" s="659">
        <v>1</v>
      </c>
      <c r="E17" s="659">
        <v>7125</v>
      </c>
      <c r="F17" s="659">
        <v>1426</v>
      </c>
      <c r="G17" s="659">
        <v>199</v>
      </c>
      <c r="H17" s="659">
        <v>47</v>
      </c>
      <c r="I17" s="659">
        <v>13300</v>
      </c>
      <c r="K17" s="550" t="s">
        <v>183</v>
      </c>
      <c r="L17" s="658">
        <v>10516</v>
      </c>
      <c r="M17" s="658">
        <v>490</v>
      </c>
      <c r="N17" s="661" t="s">
        <v>45</v>
      </c>
      <c r="O17" s="658">
        <v>13173</v>
      </c>
      <c r="P17" s="658">
        <v>2384</v>
      </c>
      <c r="Q17" s="658">
        <v>252</v>
      </c>
      <c r="R17" s="658">
        <v>77</v>
      </c>
      <c r="S17" s="658">
        <v>26892</v>
      </c>
      <c r="V17" s="550" t="s">
        <v>183</v>
      </c>
      <c r="W17" s="658">
        <v>11039</v>
      </c>
      <c r="X17" s="658">
        <v>448</v>
      </c>
      <c r="Y17" s="658">
        <v>5</v>
      </c>
      <c r="Z17" s="658">
        <v>13411</v>
      </c>
      <c r="AA17" s="658">
        <v>2613</v>
      </c>
      <c r="AB17" s="658">
        <v>228</v>
      </c>
      <c r="AC17" s="658">
        <v>66</v>
      </c>
      <c r="AD17" s="658">
        <v>27810</v>
      </c>
    </row>
    <row r="18" spans="1:30" s="491" customFormat="1" x14ac:dyDescent="0.2">
      <c r="A18" s="570" t="s">
        <v>137</v>
      </c>
      <c r="B18" s="663">
        <v>673</v>
      </c>
      <c r="C18" s="663">
        <v>74</v>
      </c>
      <c r="D18" s="664" t="s">
        <v>173</v>
      </c>
      <c r="E18" s="663">
        <v>1085</v>
      </c>
      <c r="F18" s="663">
        <v>328</v>
      </c>
      <c r="G18" s="663">
        <v>41</v>
      </c>
      <c r="H18" s="663">
        <v>4</v>
      </c>
      <c r="I18" s="663">
        <v>2205</v>
      </c>
      <c r="K18" s="548" t="s">
        <v>184</v>
      </c>
      <c r="L18" s="665">
        <v>1765</v>
      </c>
      <c r="M18" s="665">
        <v>177</v>
      </c>
      <c r="N18" s="665">
        <v>2</v>
      </c>
      <c r="O18" s="665">
        <v>1584</v>
      </c>
      <c r="P18" s="665">
        <v>478</v>
      </c>
      <c r="Q18" s="665">
        <v>36</v>
      </c>
      <c r="R18" s="665">
        <v>16</v>
      </c>
      <c r="S18" s="665">
        <v>4058</v>
      </c>
      <c r="V18" s="548" t="s">
        <v>184</v>
      </c>
      <c r="W18" s="665">
        <v>1776</v>
      </c>
      <c r="X18" s="665">
        <v>165</v>
      </c>
      <c r="Y18" s="665">
        <v>7</v>
      </c>
      <c r="Z18" s="665">
        <v>1581</v>
      </c>
      <c r="AA18" s="665">
        <v>525</v>
      </c>
      <c r="AB18" s="665">
        <v>32</v>
      </c>
      <c r="AC18" s="665">
        <v>13</v>
      </c>
      <c r="AD18" s="665">
        <v>4099</v>
      </c>
    </row>
    <row r="19" spans="1:30" s="491" customFormat="1" x14ac:dyDescent="0.2">
      <c r="A19" s="554" t="s">
        <v>270</v>
      </c>
      <c r="B19" s="666">
        <v>106</v>
      </c>
      <c r="C19" s="666">
        <v>10</v>
      </c>
      <c r="D19" s="585" t="s">
        <v>173</v>
      </c>
      <c r="E19" s="666">
        <v>209</v>
      </c>
      <c r="F19" s="666">
        <v>78</v>
      </c>
      <c r="G19" s="666">
        <v>7</v>
      </c>
      <c r="H19" s="666">
        <v>1</v>
      </c>
      <c r="I19" s="666">
        <v>411</v>
      </c>
      <c r="K19" s="548" t="s">
        <v>185</v>
      </c>
      <c r="L19" s="665">
        <v>319</v>
      </c>
      <c r="M19" s="665">
        <v>23</v>
      </c>
      <c r="N19" s="667" t="s">
        <v>45</v>
      </c>
      <c r="O19" s="665">
        <v>330</v>
      </c>
      <c r="P19" s="665">
        <v>131</v>
      </c>
      <c r="Q19" s="665">
        <v>4</v>
      </c>
      <c r="R19" s="665">
        <v>5</v>
      </c>
      <c r="S19" s="665">
        <v>812</v>
      </c>
      <c r="V19" s="548" t="s">
        <v>185</v>
      </c>
      <c r="W19" s="665">
        <v>356</v>
      </c>
      <c r="X19" s="665">
        <v>19</v>
      </c>
      <c r="Y19" s="665">
        <v>2</v>
      </c>
      <c r="Z19" s="665">
        <v>295</v>
      </c>
      <c r="AA19" s="665">
        <v>142</v>
      </c>
      <c r="AB19" s="665">
        <v>9</v>
      </c>
      <c r="AC19" s="665">
        <v>9</v>
      </c>
      <c r="AD19" s="665">
        <v>832</v>
      </c>
    </row>
    <row r="20" spans="1:30" s="491" customFormat="1" x14ac:dyDescent="0.2">
      <c r="A20" s="554" t="s">
        <v>271</v>
      </c>
      <c r="B20" s="666">
        <v>177</v>
      </c>
      <c r="C20" s="666">
        <v>27</v>
      </c>
      <c r="D20" s="585" t="s">
        <v>173</v>
      </c>
      <c r="E20" s="666">
        <v>278</v>
      </c>
      <c r="F20" s="666">
        <v>83</v>
      </c>
      <c r="G20" s="666">
        <v>9</v>
      </c>
      <c r="H20" s="666">
        <v>3</v>
      </c>
      <c r="I20" s="666">
        <v>577</v>
      </c>
      <c r="K20" s="548" t="s">
        <v>186</v>
      </c>
      <c r="L20" s="665">
        <v>475</v>
      </c>
      <c r="M20" s="665">
        <v>44</v>
      </c>
      <c r="N20" s="667" t="s">
        <v>45</v>
      </c>
      <c r="O20" s="665">
        <v>372</v>
      </c>
      <c r="P20" s="665">
        <v>95</v>
      </c>
      <c r="Q20" s="665">
        <v>14</v>
      </c>
      <c r="R20" s="665">
        <v>4</v>
      </c>
      <c r="S20" s="665">
        <v>1004</v>
      </c>
      <c r="V20" s="548" t="s">
        <v>186</v>
      </c>
      <c r="W20" s="665">
        <v>526</v>
      </c>
      <c r="X20" s="665">
        <v>44</v>
      </c>
      <c r="Y20" s="665">
        <v>1</v>
      </c>
      <c r="Z20" s="665">
        <v>450</v>
      </c>
      <c r="AA20" s="665">
        <v>123</v>
      </c>
      <c r="AB20" s="665">
        <v>6</v>
      </c>
      <c r="AC20" s="665">
        <v>1</v>
      </c>
      <c r="AD20" s="665">
        <v>1151</v>
      </c>
    </row>
    <row r="21" spans="1:30" s="491" customFormat="1" x14ac:dyDescent="0.2">
      <c r="A21" s="554" t="s">
        <v>272</v>
      </c>
      <c r="B21" s="666">
        <v>244</v>
      </c>
      <c r="C21" s="666">
        <v>23</v>
      </c>
      <c r="D21" s="585" t="s">
        <v>173</v>
      </c>
      <c r="E21" s="666">
        <v>299</v>
      </c>
      <c r="F21" s="666">
        <v>76</v>
      </c>
      <c r="G21" s="666">
        <v>18</v>
      </c>
      <c r="H21" s="666" t="s">
        <v>173</v>
      </c>
      <c r="I21" s="666">
        <v>660</v>
      </c>
      <c r="K21" s="548" t="s">
        <v>187</v>
      </c>
      <c r="L21" s="665">
        <v>552</v>
      </c>
      <c r="M21" s="665">
        <v>64</v>
      </c>
      <c r="N21" s="665">
        <v>1</v>
      </c>
      <c r="O21" s="665">
        <v>429</v>
      </c>
      <c r="P21" s="665">
        <v>109</v>
      </c>
      <c r="Q21" s="665">
        <v>9</v>
      </c>
      <c r="R21" s="665">
        <v>3</v>
      </c>
      <c r="S21" s="665">
        <v>1167</v>
      </c>
      <c r="V21" s="548" t="s">
        <v>187</v>
      </c>
      <c r="W21" s="665">
        <v>472</v>
      </c>
      <c r="X21" s="665">
        <v>46</v>
      </c>
      <c r="Y21" s="665">
        <v>3</v>
      </c>
      <c r="Z21" s="665">
        <v>377</v>
      </c>
      <c r="AA21" s="665">
        <v>125</v>
      </c>
      <c r="AB21" s="665">
        <v>12</v>
      </c>
      <c r="AC21" s="665">
        <v>2</v>
      </c>
      <c r="AD21" s="665">
        <v>1037</v>
      </c>
    </row>
    <row r="22" spans="1:30" s="491" customFormat="1" x14ac:dyDescent="0.2">
      <c r="A22" s="554" t="s">
        <v>273</v>
      </c>
      <c r="B22" s="666">
        <v>146</v>
      </c>
      <c r="C22" s="666">
        <v>14</v>
      </c>
      <c r="D22" s="668" t="s">
        <v>173</v>
      </c>
      <c r="E22" s="666">
        <v>299</v>
      </c>
      <c r="F22" s="666">
        <v>91</v>
      </c>
      <c r="G22" s="666">
        <v>7</v>
      </c>
      <c r="H22" s="666" t="s">
        <v>173</v>
      </c>
      <c r="I22" s="666">
        <v>557</v>
      </c>
      <c r="K22" s="548" t="s">
        <v>189</v>
      </c>
      <c r="L22" s="665">
        <v>419</v>
      </c>
      <c r="M22" s="665">
        <v>46</v>
      </c>
      <c r="N22" s="665">
        <v>1</v>
      </c>
      <c r="O22" s="665">
        <v>453</v>
      </c>
      <c r="P22" s="665">
        <v>143</v>
      </c>
      <c r="Q22" s="665">
        <v>9</v>
      </c>
      <c r="R22" s="665">
        <v>4</v>
      </c>
      <c r="S22" s="665">
        <v>1075</v>
      </c>
      <c r="V22" s="548" t="s">
        <v>189</v>
      </c>
      <c r="W22" s="665">
        <v>422</v>
      </c>
      <c r="X22" s="665">
        <v>56</v>
      </c>
      <c r="Y22" s="665">
        <v>1</v>
      </c>
      <c r="Z22" s="665">
        <v>459</v>
      </c>
      <c r="AA22" s="665">
        <v>135</v>
      </c>
      <c r="AB22" s="665">
        <v>5</v>
      </c>
      <c r="AC22" s="665">
        <v>1</v>
      </c>
      <c r="AD22" s="665">
        <v>1079</v>
      </c>
    </row>
    <row r="23" spans="1:30" x14ac:dyDescent="0.2">
      <c r="A23" s="550" t="s">
        <v>214</v>
      </c>
      <c r="B23" s="659">
        <v>66</v>
      </c>
      <c r="C23" s="659">
        <v>18</v>
      </c>
      <c r="D23" s="585" t="s">
        <v>173</v>
      </c>
      <c r="E23" s="659">
        <v>191</v>
      </c>
      <c r="F23" s="659">
        <v>83</v>
      </c>
      <c r="G23" s="659">
        <v>17</v>
      </c>
      <c r="H23" s="659">
        <v>3</v>
      </c>
      <c r="I23" s="659">
        <v>378</v>
      </c>
      <c r="K23" s="550" t="s">
        <v>190</v>
      </c>
      <c r="L23" s="658">
        <v>251</v>
      </c>
      <c r="M23" s="658">
        <v>30</v>
      </c>
      <c r="N23" s="661" t="s">
        <v>45</v>
      </c>
      <c r="O23" s="658">
        <v>245</v>
      </c>
      <c r="P23" s="658">
        <v>98</v>
      </c>
      <c r="Q23" s="658">
        <v>13</v>
      </c>
      <c r="R23" s="658">
        <v>2</v>
      </c>
      <c r="S23" s="658">
        <v>639</v>
      </c>
      <c r="V23" s="550" t="s">
        <v>190</v>
      </c>
      <c r="W23" s="658">
        <v>273</v>
      </c>
      <c r="X23" s="658">
        <v>21</v>
      </c>
      <c r="Y23" s="661" t="s">
        <v>45</v>
      </c>
      <c r="Z23" s="658">
        <v>226</v>
      </c>
      <c r="AA23" s="658">
        <v>128</v>
      </c>
      <c r="AB23" s="658">
        <v>7</v>
      </c>
      <c r="AC23" s="658">
        <v>2</v>
      </c>
      <c r="AD23" s="658">
        <v>657</v>
      </c>
    </row>
    <row r="24" spans="1:30" x14ac:dyDescent="0.2">
      <c r="A24" s="550" t="s">
        <v>215</v>
      </c>
      <c r="B24" s="659">
        <v>1949</v>
      </c>
      <c r="C24" s="659">
        <v>192</v>
      </c>
      <c r="D24" s="659" t="s">
        <v>173</v>
      </c>
      <c r="E24" s="659">
        <v>3933</v>
      </c>
      <c r="F24" s="659">
        <v>878</v>
      </c>
      <c r="G24" s="659">
        <v>108</v>
      </c>
      <c r="H24" s="659">
        <v>28</v>
      </c>
      <c r="I24" s="659">
        <v>7088</v>
      </c>
      <c r="K24" s="550" t="s">
        <v>191</v>
      </c>
      <c r="L24" s="658">
        <v>3175</v>
      </c>
      <c r="M24" s="658">
        <v>270</v>
      </c>
      <c r="N24" s="658">
        <v>15</v>
      </c>
      <c r="O24" s="658">
        <v>5391</v>
      </c>
      <c r="P24" s="658">
        <v>1231</v>
      </c>
      <c r="Q24" s="658">
        <v>118</v>
      </c>
      <c r="R24" s="658">
        <v>25</v>
      </c>
      <c r="S24" s="658">
        <v>10225</v>
      </c>
      <c r="V24" s="550" t="s">
        <v>191</v>
      </c>
      <c r="W24" s="658">
        <v>3580</v>
      </c>
      <c r="X24" s="658">
        <v>269</v>
      </c>
      <c r="Y24" s="658">
        <v>8</v>
      </c>
      <c r="Z24" s="658">
        <v>5668</v>
      </c>
      <c r="AA24" s="658">
        <v>1423</v>
      </c>
      <c r="AB24" s="658">
        <v>134</v>
      </c>
      <c r="AC24" s="658">
        <v>47</v>
      </c>
      <c r="AD24" s="658">
        <v>11129</v>
      </c>
    </row>
    <row r="25" spans="1:30" x14ac:dyDescent="0.2">
      <c r="A25" s="550" t="s">
        <v>216</v>
      </c>
      <c r="B25" s="659">
        <v>3354</v>
      </c>
      <c r="C25" s="659">
        <v>184</v>
      </c>
      <c r="D25" s="659">
        <v>1</v>
      </c>
      <c r="E25" s="659">
        <v>3079</v>
      </c>
      <c r="F25" s="659">
        <v>576</v>
      </c>
      <c r="G25" s="659">
        <v>57</v>
      </c>
      <c r="H25" s="659">
        <v>14</v>
      </c>
      <c r="I25" s="659">
        <v>7265</v>
      </c>
      <c r="K25" s="550" t="s">
        <v>192</v>
      </c>
      <c r="L25" s="658">
        <v>6434</v>
      </c>
      <c r="M25" s="658">
        <v>306</v>
      </c>
      <c r="N25" s="658">
        <v>10</v>
      </c>
      <c r="O25" s="658">
        <v>4339</v>
      </c>
      <c r="P25" s="658">
        <v>923</v>
      </c>
      <c r="Q25" s="658">
        <v>80</v>
      </c>
      <c r="R25" s="658">
        <v>9</v>
      </c>
      <c r="S25" s="658">
        <v>12101</v>
      </c>
      <c r="V25" s="550" t="s">
        <v>192</v>
      </c>
      <c r="W25" s="658">
        <v>6472</v>
      </c>
      <c r="X25" s="658">
        <v>252</v>
      </c>
      <c r="Y25" s="658">
        <v>11</v>
      </c>
      <c r="Z25" s="658">
        <v>4697</v>
      </c>
      <c r="AA25" s="658">
        <v>969</v>
      </c>
      <c r="AB25" s="658">
        <v>73</v>
      </c>
      <c r="AC25" s="658">
        <v>5</v>
      </c>
      <c r="AD25" s="658">
        <v>12479</v>
      </c>
    </row>
    <row r="26" spans="1:30" x14ac:dyDescent="0.2">
      <c r="A26" s="550" t="s">
        <v>217</v>
      </c>
      <c r="B26" s="659">
        <v>151</v>
      </c>
      <c r="C26" s="659">
        <v>20</v>
      </c>
      <c r="D26" s="585" t="s">
        <v>173</v>
      </c>
      <c r="E26" s="659">
        <v>332</v>
      </c>
      <c r="F26" s="659">
        <v>149</v>
      </c>
      <c r="G26" s="659">
        <v>23</v>
      </c>
      <c r="H26" s="659">
        <v>2</v>
      </c>
      <c r="I26" s="659">
        <v>677</v>
      </c>
      <c r="K26" s="550" t="s">
        <v>193</v>
      </c>
      <c r="L26" s="658">
        <v>334</v>
      </c>
      <c r="M26" s="658">
        <v>33</v>
      </c>
      <c r="N26" s="661">
        <v>1</v>
      </c>
      <c r="O26" s="658">
        <v>438</v>
      </c>
      <c r="P26" s="658">
        <v>221</v>
      </c>
      <c r="Q26" s="658">
        <v>22</v>
      </c>
      <c r="R26" s="658">
        <v>5</v>
      </c>
      <c r="S26" s="658">
        <v>1054</v>
      </c>
      <c r="V26" s="550" t="s">
        <v>193</v>
      </c>
      <c r="W26" s="658">
        <v>367</v>
      </c>
      <c r="X26" s="658">
        <v>34</v>
      </c>
      <c r="Y26" s="661" t="s">
        <v>45</v>
      </c>
      <c r="Z26" s="658">
        <v>483</v>
      </c>
      <c r="AA26" s="658">
        <v>249</v>
      </c>
      <c r="AB26" s="658">
        <v>9</v>
      </c>
      <c r="AC26" s="658">
        <v>5</v>
      </c>
      <c r="AD26" s="658">
        <v>1147</v>
      </c>
    </row>
    <row r="27" spans="1:30" x14ac:dyDescent="0.2">
      <c r="A27" s="550" t="s">
        <v>218</v>
      </c>
      <c r="B27" s="659">
        <v>540</v>
      </c>
      <c r="C27" s="659">
        <v>32</v>
      </c>
      <c r="D27" s="585" t="s">
        <v>173</v>
      </c>
      <c r="E27" s="659">
        <v>1103</v>
      </c>
      <c r="F27" s="659">
        <v>342</v>
      </c>
      <c r="G27" s="659">
        <v>41</v>
      </c>
      <c r="H27" s="659">
        <v>21</v>
      </c>
      <c r="I27" s="659">
        <v>2079</v>
      </c>
      <c r="K27" s="550" t="s">
        <v>194</v>
      </c>
      <c r="L27" s="658">
        <v>1206</v>
      </c>
      <c r="M27" s="658">
        <v>73</v>
      </c>
      <c r="N27" s="661">
        <v>2</v>
      </c>
      <c r="O27" s="658">
        <v>1266</v>
      </c>
      <c r="P27" s="658">
        <v>394</v>
      </c>
      <c r="Q27" s="658">
        <v>17</v>
      </c>
      <c r="R27" s="658">
        <v>31</v>
      </c>
      <c r="S27" s="658">
        <v>2989</v>
      </c>
      <c r="V27" s="550" t="s">
        <v>194</v>
      </c>
      <c r="W27" s="658">
        <v>1338</v>
      </c>
      <c r="X27" s="658">
        <v>83</v>
      </c>
      <c r="Y27" s="661" t="s">
        <v>45</v>
      </c>
      <c r="Z27" s="658">
        <v>1395</v>
      </c>
      <c r="AA27" s="658">
        <v>499</v>
      </c>
      <c r="AB27" s="658">
        <v>34</v>
      </c>
      <c r="AC27" s="658">
        <v>29</v>
      </c>
      <c r="AD27" s="658">
        <v>3378</v>
      </c>
    </row>
    <row r="28" spans="1:30" x14ac:dyDescent="0.2">
      <c r="A28" s="550" t="s">
        <v>219</v>
      </c>
      <c r="B28" s="659">
        <v>3228</v>
      </c>
      <c r="C28" s="659">
        <v>187</v>
      </c>
      <c r="D28" s="659">
        <v>1</v>
      </c>
      <c r="E28" s="659">
        <v>3650</v>
      </c>
      <c r="F28" s="659">
        <v>840</v>
      </c>
      <c r="G28" s="659">
        <v>111</v>
      </c>
      <c r="H28" s="659">
        <v>36</v>
      </c>
      <c r="I28" s="659">
        <v>8053</v>
      </c>
      <c r="K28" s="550" t="s">
        <v>195</v>
      </c>
      <c r="L28" s="658">
        <v>5871</v>
      </c>
      <c r="M28" s="658">
        <v>311</v>
      </c>
      <c r="N28" s="658">
        <v>2</v>
      </c>
      <c r="O28" s="658">
        <v>5542</v>
      </c>
      <c r="P28" s="658">
        <v>1369</v>
      </c>
      <c r="Q28" s="658">
        <v>127</v>
      </c>
      <c r="R28" s="658">
        <v>61</v>
      </c>
      <c r="S28" s="658">
        <v>13283</v>
      </c>
      <c r="V28" s="550" t="s">
        <v>195</v>
      </c>
      <c r="W28" s="658">
        <v>6419</v>
      </c>
      <c r="X28" s="658">
        <v>305</v>
      </c>
      <c r="Y28" s="658">
        <v>1</v>
      </c>
      <c r="Z28" s="658">
        <v>5895</v>
      </c>
      <c r="AA28" s="658">
        <v>1427</v>
      </c>
      <c r="AB28" s="658">
        <v>124</v>
      </c>
      <c r="AC28" s="658">
        <v>84</v>
      </c>
      <c r="AD28" s="658">
        <v>14255</v>
      </c>
    </row>
    <row r="29" spans="1:30" x14ac:dyDescent="0.2">
      <c r="A29" s="550" t="s">
        <v>220</v>
      </c>
      <c r="B29" s="659">
        <v>837</v>
      </c>
      <c r="C29" s="659">
        <v>103</v>
      </c>
      <c r="D29" s="659" t="s">
        <v>173</v>
      </c>
      <c r="E29" s="659">
        <v>1154</v>
      </c>
      <c r="F29" s="659">
        <v>340</v>
      </c>
      <c r="G29" s="659">
        <v>38</v>
      </c>
      <c r="H29" s="659">
        <v>7</v>
      </c>
      <c r="I29" s="659">
        <v>2479</v>
      </c>
      <c r="K29" s="550" t="s">
        <v>196</v>
      </c>
      <c r="L29" s="658">
        <v>1778</v>
      </c>
      <c r="M29" s="658">
        <v>150</v>
      </c>
      <c r="N29" s="658">
        <v>6</v>
      </c>
      <c r="O29" s="658">
        <v>1392</v>
      </c>
      <c r="P29" s="658">
        <v>432</v>
      </c>
      <c r="Q29" s="658">
        <v>23</v>
      </c>
      <c r="R29" s="658">
        <v>4</v>
      </c>
      <c r="S29" s="658">
        <v>3785</v>
      </c>
      <c r="V29" s="550" t="s">
        <v>196</v>
      </c>
      <c r="W29" s="658">
        <v>1980</v>
      </c>
      <c r="X29" s="658">
        <v>134</v>
      </c>
      <c r="Y29" s="658">
        <v>3</v>
      </c>
      <c r="Z29" s="658">
        <v>1590</v>
      </c>
      <c r="AA29" s="658">
        <v>457</v>
      </c>
      <c r="AB29" s="658">
        <v>37</v>
      </c>
      <c r="AC29" s="658">
        <v>5</v>
      </c>
      <c r="AD29" s="658">
        <v>4206</v>
      </c>
    </row>
    <row r="31" spans="1:30" x14ac:dyDescent="0.2">
      <c r="A31" s="550" t="s">
        <v>333</v>
      </c>
      <c r="B31" s="577">
        <f>B5/$I$5*100</f>
        <v>33.892373497438669</v>
      </c>
      <c r="C31" s="577">
        <f t="shared" ref="C31:I31" si="0">C5/$I$5*100</f>
        <v>4.5317756851341526</v>
      </c>
      <c r="D31" s="577">
        <f t="shared" si="0"/>
        <v>1.2679842431824713E-2</v>
      </c>
      <c r="E31" s="577">
        <f t="shared" si="0"/>
        <v>48.247645775921825</v>
      </c>
      <c r="F31" s="577">
        <f t="shared" si="0"/>
        <v>11.484555951918038</v>
      </c>
      <c r="G31" s="577">
        <f t="shared" si="0"/>
        <v>1.4480380057143825</v>
      </c>
      <c r="H31" s="577">
        <f t="shared" si="0"/>
        <v>0.38293124144110635</v>
      </c>
      <c r="I31" s="577">
        <f t="shared" si="0"/>
        <v>100</v>
      </c>
      <c r="K31" s="618" t="s">
        <v>334</v>
      </c>
      <c r="T31" s="539" t="s">
        <v>335</v>
      </c>
    </row>
    <row r="32" spans="1:30" x14ac:dyDescent="0.2">
      <c r="A32" s="550" t="s">
        <v>336</v>
      </c>
      <c r="B32" s="577">
        <f>B18/$I$18*100</f>
        <v>30.521541950113377</v>
      </c>
      <c r="C32" s="577">
        <f t="shared" ref="C32:I32" si="1">C18/$I$18*100</f>
        <v>3.3560090702947845</v>
      </c>
      <c r="D32" s="577"/>
      <c r="E32" s="577">
        <f>E18/$I$18*100</f>
        <v>49.206349206349202</v>
      </c>
      <c r="F32" s="577">
        <f t="shared" si="1"/>
        <v>14.875283446712018</v>
      </c>
      <c r="G32" s="577">
        <f t="shared" si="1"/>
        <v>1.8594104308390023</v>
      </c>
      <c r="H32" s="577">
        <f t="shared" si="1"/>
        <v>0.18140589569160998</v>
      </c>
      <c r="I32" s="577">
        <f t="shared" si="1"/>
        <v>100</v>
      </c>
    </row>
    <row r="33" spans="1:19" x14ac:dyDescent="0.2">
      <c r="J33" s="669"/>
    </row>
    <row r="34" spans="1:19" x14ac:dyDescent="0.2">
      <c r="K34" s="670"/>
      <c r="L34" s="670"/>
      <c r="M34" s="670"/>
      <c r="N34" s="670"/>
      <c r="O34" s="670"/>
      <c r="P34" s="670"/>
      <c r="Q34" s="670"/>
      <c r="R34" s="670"/>
      <c r="S34" s="670"/>
    </row>
    <row r="35" spans="1:19" ht="34.5" thickBot="1" x14ac:dyDescent="0.25">
      <c r="A35" s="671" t="s">
        <v>136</v>
      </c>
      <c r="B35" s="672" t="s">
        <v>325</v>
      </c>
      <c r="C35" s="672" t="s">
        <v>326</v>
      </c>
      <c r="D35" s="672" t="s">
        <v>327</v>
      </c>
      <c r="E35" s="672" t="s">
        <v>328</v>
      </c>
      <c r="F35" s="672" t="s">
        <v>329</v>
      </c>
      <c r="G35" s="672" t="s">
        <v>330</v>
      </c>
      <c r="H35" s="672" t="s">
        <v>331</v>
      </c>
      <c r="I35" s="672" t="s">
        <v>132</v>
      </c>
    </row>
    <row r="36" spans="1:19" x14ac:dyDescent="0.2">
      <c r="A36" s="673" t="s">
        <v>27</v>
      </c>
      <c r="B36" s="674">
        <f>(B5-L5)/L5*100</f>
        <v>-52.546425063024458</v>
      </c>
      <c r="C36" s="674">
        <f t="shared" ref="B36:I51" si="2">(C5-M5)/M5*100</f>
        <v>-41.332895600787914</v>
      </c>
      <c r="D36" s="674">
        <f>(D5-N5)/N5*100</f>
        <v>-87.288135593220346</v>
      </c>
      <c r="E36" s="674">
        <f t="shared" si="2"/>
        <v>-36.563896236690603</v>
      </c>
      <c r="F36" s="674">
        <f t="shared" si="2"/>
        <v>-30.367485008456768</v>
      </c>
      <c r="G36" s="674">
        <f>(G5-Q5)/Q5*100</f>
        <v>-9.2690677966101696</v>
      </c>
      <c r="H36" s="674">
        <f t="shared" si="2"/>
        <v>-12.548262548262548</v>
      </c>
      <c r="I36" s="674">
        <f>(I5-S5)/S5*100</f>
        <v>-42.472694735408822</v>
      </c>
    </row>
    <row r="37" spans="1:19" x14ac:dyDescent="0.2">
      <c r="A37" s="673" t="s">
        <v>171</v>
      </c>
      <c r="B37" s="674">
        <f t="shared" si="2"/>
        <v>-51.66140709114535</v>
      </c>
      <c r="C37" s="674">
        <f t="shared" si="2"/>
        <v>-40.327380952380956</v>
      </c>
      <c r="D37" s="674">
        <f t="shared" si="2"/>
        <v>-93.333333333333329</v>
      </c>
      <c r="E37" s="674">
        <f t="shared" si="2"/>
        <v>-42.902152984421491</v>
      </c>
      <c r="F37" s="674">
        <f t="shared" si="2"/>
        <v>-40.198321891685737</v>
      </c>
      <c r="G37" s="674">
        <f t="shared" si="2"/>
        <v>-39.84375</v>
      </c>
      <c r="H37" s="674">
        <f t="shared" si="2"/>
        <v>-35.714285714285715</v>
      </c>
      <c r="I37" s="674">
        <f t="shared" si="2"/>
        <v>-46.076656103817712</v>
      </c>
    </row>
    <row r="38" spans="1:19" x14ac:dyDescent="0.2">
      <c r="A38" s="673" t="s">
        <v>172</v>
      </c>
      <c r="B38" s="674">
        <f t="shared" si="2"/>
        <v>-70.535714285714292</v>
      </c>
      <c r="C38" s="674">
        <f t="shared" si="2"/>
        <v>-42.105263157894733</v>
      </c>
      <c r="D38" s="675" t="s">
        <v>45</v>
      </c>
      <c r="E38" s="674">
        <f t="shared" si="2"/>
        <v>-4.716981132075472</v>
      </c>
      <c r="F38" s="674">
        <f t="shared" si="2"/>
        <v>-27.27272727272727</v>
      </c>
      <c r="G38" s="674">
        <f t="shared" si="2"/>
        <v>250</v>
      </c>
      <c r="H38" s="674">
        <f t="shared" si="2"/>
        <v>-33.333333333333329</v>
      </c>
      <c r="I38" s="674">
        <f t="shared" si="2"/>
        <v>-35.11705685618729</v>
      </c>
    </row>
    <row r="39" spans="1:19" x14ac:dyDescent="0.2">
      <c r="A39" s="673" t="s">
        <v>174</v>
      </c>
      <c r="B39" s="674">
        <f t="shared" si="2"/>
        <v>-41.234918381831086</v>
      </c>
      <c r="C39" s="674">
        <f t="shared" si="2"/>
        <v>-48.026315789473685</v>
      </c>
      <c r="D39" s="674">
        <f>(D8-N8)/N8*100</f>
        <v>0</v>
      </c>
      <c r="E39" s="674">
        <f t="shared" si="2"/>
        <v>-38.289072703526337</v>
      </c>
      <c r="F39" s="674">
        <f t="shared" si="2"/>
        <v>-36.420179682100901</v>
      </c>
      <c r="G39" s="674">
        <f t="shared" si="2"/>
        <v>28.40909090909091</v>
      </c>
      <c r="H39" s="674">
        <f t="shared" si="2"/>
        <v>20</v>
      </c>
      <c r="I39" s="674">
        <f t="shared" si="2"/>
        <v>-38.323288850624195</v>
      </c>
    </row>
    <row r="40" spans="1:19" x14ac:dyDescent="0.2">
      <c r="A40" s="673" t="s">
        <v>175</v>
      </c>
      <c r="B40" s="674">
        <f t="shared" si="2"/>
        <v>-55.380887287187775</v>
      </c>
      <c r="C40" s="674">
        <f t="shared" si="2"/>
        <v>-36.329935125115846</v>
      </c>
      <c r="D40" s="674">
        <f>(D9-N9)/N9*100</f>
        <v>-71.428571428571431</v>
      </c>
      <c r="E40" s="674">
        <f t="shared" si="2"/>
        <v>-43.282652043868396</v>
      </c>
      <c r="F40" s="674">
        <f t="shared" si="2"/>
        <v>-19.839679358717436</v>
      </c>
      <c r="G40" s="674">
        <f t="shared" si="2"/>
        <v>-13.545816733067728</v>
      </c>
      <c r="H40" s="674">
        <f t="shared" si="2"/>
        <v>22.857142857142858</v>
      </c>
      <c r="I40" s="674">
        <f t="shared" si="2"/>
        <v>-46.232157285214114</v>
      </c>
    </row>
    <row r="41" spans="1:19" x14ac:dyDescent="0.2">
      <c r="A41" s="673" t="s">
        <v>176</v>
      </c>
      <c r="B41" s="674">
        <f t="shared" si="2"/>
        <v>-55.705300988319863</v>
      </c>
      <c r="C41" s="674">
        <f t="shared" si="2"/>
        <v>-55.194805194805198</v>
      </c>
      <c r="D41" s="674" t="e">
        <f>(D10-N10)/N10*100</f>
        <v>#VALUE!</v>
      </c>
      <c r="E41" s="674">
        <f t="shared" si="2"/>
        <v>-14.869281045751634</v>
      </c>
      <c r="F41" s="674">
        <f t="shared" si="2"/>
        <v>-4.513064133016627</v>
      </c>
      <c r="G41" s="674">
        <f t="shared" si="2"/>
        <v>71.428571428571431</v>
      </c>
      <c r="H41" s="674">
        <f t="shared" si="2"/>
        <v>-3.3333333333333335</v>
      </c>
      <c r="I41" s="674">
        <f t="shared" si="2"/>
        <v>-29.15412905382815</v>
      </c>
    </row>
    <row r="42" spans="1:19" x14ac:dyDescent="0.2">
      <c r="A42" s="673" t="s">
        <v>177</v>
      </c>
      <c r="B42" s="674">
        <f t="shared" si="2"/>
        <v>-50.832305795314426</v>
      </c>
      <c r="C42" s="674">
        <f t="shared" si="2"/>
        <v>-25.490196078431371</v>
      </c>
      <c r="D42" s="674">
        <f>(D11-N11)/N11*100</f>
        <v>-88.888888888888886</v>
      </c>
      <c r="E42" s="674">
        <f t="shared" si="2"/>
        <v>-29.471146602380593</v>
      </c>
      <c r="F42" s="674">
        <f t="shared" si="2"/>
        <v>-18.156228008444756</v>
      </c>
      <c r="G42" s="674">
        <f t="shared" si="2"/>
        <v>11.926605504587156</v>
      </c>
      <c r="H42" s="674">
        <f t="shared" si="2"/>
        <v>9.0909090909090917</v>
      </c>
      <c r="I42" s="674">
        <f t="shared" si="2"/>
        <v>-36.783603186841432</v>
      </c>
    </row>
    <row r="43" spans="1:19" x14ac:dyDescent="0.2">
      <c r="A43" s="673" t="s">
        <v>178</v>
      </c>
      <c r="B43" s="674">
        <f t="shared" si="2"/>
        <v>-54.644808743169406</v>
      </c>
      <c r="C43" s="674">
        <f t="shared" si="2"/>
        <v>-35.260115606936417</v>
      </c>
      <c r="D43" s="675" t="s">
        <v>45</v>
      </c>
      <c r="E43" s="674">
        <f t="shared" si="2"/>
        <v>-18.851251840942563</v>
      </c>
      <c r="F43" s="674">
        <f t="shared" si="2"/>
        <v>-16.91919191919192</v>
      </c>
      <c r="G43" s="674">
        <f t="shared" si="2"/>
        <v>100</v>
      </c>
      <c r="H43" s="674">
        <f t="shared" si="2"/>
        <v>14.285714285714285</v>
      </c>
      <c r="I43" s="674">
        <f t="shared" si="2"/>
        <v>-34.961154273029962</v>
      </c>
    </row>
    <row r="44" spans="1:19" x14ac:dyDescent="0.2">
      <c r="A44" s="673" t="s">
        <v>179</v>
      </c>
      <c r="B44" s="674">
        <f t="shared" si="2"/>
        <v>-50.95367847411444</v>
      </c>
      <c r="C44" s="674">
        <f t="shared" si="2"/>
        <v>-47.961956521739133</v>
      </c>
      <c r="D44" s="674">
        <f>(D13-N13)/N13*100</f>
        <v>-88</v>
      </c>
      <c r="E44" s="674">
        <f t="shared" si="2"/>
        <v>-36.572860886407653</v>
      </c>
      <c r="F44" s="674">
        <f t="shared" si="2"/>
        <v>-29.321382842509603</v>
      </c>
      <c r="G44" s="674">
        <f t="shared" si="2"/>
        <v>-20.325203252032519</v>
      </c>
      <c r="H44" s="674">
        <f t="shared" si="2"/>
        <v>-6.666666666666667</v>
      </c>
      <c r="I44" s="674">
        <f t="shared" si="2"/>
        <v>-42.72838599069312</v>
      </c>
    </row>
    <row r="45" spans="1:19" x14ac:dyDescent="0.2">
      <c r="A45" s="673" t="s">
        <v>180</v>
      </c>
      <c r="B45" s="674">
        <f t="shared" si="2"/>
        <v>-54.300331858407077</v>
      </c>
      <c r="C45" s="674">
        <f t="shared" si="2"/>
        <v>-43.953934740882914</v>
      </c>
      <c r="D45" s="674" t="e">
        <f>(D14-N14)/N14*100</f>
        <v>#VALUE!</v>
      </c>
      <c r="E45" s="674">
        <f t="shared" si="2"/>
        <v>-38.523798018845127</v>
      </c>
      <c r="F45" s="674">
        <f t="shared" si="2"/>
        <v>-35.569334836527624</v>
      </c>
      <c r="G45" s="674">
        <f t="shared" si="2"/>
        <v>-30.872483221476511</v>
      </c>
      <c r="H45" s="674">
        <f t="shared" si="2"/>
        <v>-41.025641025641022</v>
      </c>
      <c r="I45" s="674">
        <f t="shared" si="2"/>
        <v>-44.569408740359897</v>
      </c>
    </row>
    <row r="46" spans="1:19" x14ac:dyDescent="0.2">
      <c r="A46" s="673" t="s">
        <v>181</v>
      </c>
      <c r="B46" s="674">
        <f t="shared" si="2"/>
        <v>-54.926829268292686</v>
      </c>
      <c r="C46" s="674">
        <f t="shared" si="2"/>
        <v>-43.39622641509434</v>
      </c>
      <c r="D46" s="674" t="e">
        <f>(D15-N15)/N15*100</f>
        <v>#VALUE!</v>
      </c>
      <c r="E46" s="674">
        <f t="shared" si="2"/>
        <v>-30.247406225059859</v>
      </c>
      <c r="F46" s="674">
        <f t="shared" si="2"/>
        <v>-38.388625592417064</v>
      </c>
      <c r="G46" s="674">
        <f t="shared" si="2"/>
        <v>-38.297872340425535</v>
      </c>
      <c r="H46" s="674">
        <f t="shared" si="2"/>
        <v>366.66666666666663</v>
      </c>
      <c r="I46" s="674">
        <f t="shared" si="2"/>
        <v>-40.511204481792717</v>
      </c>
    </row>
    <row r="47" spans="1:19" x14ac:dyDescent="0.2">
      <c r="A47" s="673" t="s">
        <v>182</v>
      </c>
      <c r="B47" s="674">
        <f t="shared" si="2"/>
        <v>-57.988587731811705</v>
      </c>
      <c r="C47" s="674">
        <f t="shared" si="2"/>
        <v>-47.129909365558916</v>
      </c>
      <c r="D47" s="674" t="e">
        <f>(D16-N16)/N16*100</f>
        <v>#VALUE!</v>
      </c>
      <c r="E47" s="674">
        <f t="shared" si="2"/>
        <v>-32.37767584097859</v>
      </c>
      <c r="F47" s="674">
        <f t="shared" si="2"/>
        <v>-29.246676514032494</v>
      </c>
      <c r="G47" s="674">
        <f t="shared" si="2"/>
        <v>-2.4096385542168677</v>
      </c>
      <c r="H47" s="674">
        <f t="shared" si="2"/>
        <v>-35</v>
      </c>
      <c r="I47" s="674">
        <f t="shared" si="2"/>
        <v>-43.458301453710789</v>
      </c>
    </row>
    <row r="48" spans="1:19" x14ac:dyDescent="0.2">
      <c r="A48" s="673" t="s">
        <v>183</v>
      </c>
      <c r="B48" s="674">
        <f t="shared" si="2"/>
        <v>-59.043362495245347</v>
      </c>
      <c r="C48" s="674">
        <f t="shared" si="2"/>
        <v>-60.204081632653065</v>
      </c>
      <c r="D48" s="674" t="e">
        <f>(D17-N17)/N17*100</f>
        <v>#VALUE!</v>
      </c>
      <c r="E48" s="674">
        <f t="shared" si="2"/>
        <v>-45.912092917330902</v>
      </c>
      <c r="F48" s="674">
        <f t="shared" si="2"/>
        <v>-40.184563758389267</v>
      </c>
      <c r="G48" s="674">
        <f t="shared" si="2"/>
        <v>-21.031746031746032</v>
      </c>
      <c r="H48" s="674">
        <f t="shared" si="2"/>
        <v>-38.961038961038966</v>
      </c>
      <c r="I48" s="674">
        <f t="shared" si="2"/>
        <v>-50.54291239030195</v>
      </c>
      <c r="J48" s="491"/>
      <c r="K48" s="558" t="s">
        <v>188</v>
      </c>
    </row>
    <row r="49" spans="1:20" s="491" customFormat="1" x14ac:dyDescent="0.2">
      <c r="A49" s="676" t="s">
        <v>184</v>
      </c>
      <c r="B49" s="677">
        <f t="shared" si="2"/>
        <v>-61.869688385269114</v>
      </c>
      <c r="C49" s="677">
        <f t="shared" si="2"/>
        <v>-58.192090395480221</v>
      </c>
      <c r="D49" s="678" t="s">
        <v>45</v>
      </c>
      <c r="E49" s="677">
        <f t="shared" si="2"/>
        <v>-31.502525252525253</v>
      </c>
      <c r="F49" s="677">
        <f t="shared" si="2"/>
        <v>-31.380753138075313</v>
      </c>
      <c r="G49" s="677">
        <f t="shared" si="2"/>
        <v>13.888888888888889</v>
      </c>
      <c r="H49" s="677">
        <f t="shared" si="2"/>
        <v>-75</v>
      </c>
      <c r="I49" s="677">
        <f t="shared" si="2"/>
        <v>-45.662888122227699</v>
      </c>
      <c r="T49" s="558" t="s">
        <v>188</v>
      </c>
    </row>
    <row r="50" spans="1:20" s="491" customFormat="1" x14ac:dyDescent="0.2">
      <c r="A50" s="676" t="s">
        <v>185</v>
      </c>
      <c r="B50" s="677">
        <f t="shared" si="2"/>
        <v>-66.771159874608159</v>
      </c>
      <c r="C50" s="677">
        <f t="shared" si="2"/>
        <v>-56.521739130434781</v>
      </c>
      <c r="D50" s="678" t="s">
        <v>45</v>
      </c>
      <c r="E50" s="677">
        <f t="shared" si="2"/>
        <v>-36.666666666666664</v>
      </c>
      <c r="F50" s="677">
        <f t="shared" si="2"/>
        <v>-40.458015267175576</v>
      </c>
      <c r="G50" s="677">
        <f t="shared" si="2"/>
        <v>75</v>
      </c>
      <c r="H50" s="677">
        <f t="shared" si="2"/>
        <v>-80</v>
      </c>
      <c r="I50" s="677">
        <f t="shared" si="2"/>
        <v>-49.384236453201972</v>
      </c>
    </row>
    <row r="51" spans="1:20" s="491" customFormat="1" x14ac:dyDescent="0.2">
      <c r="A51" s="676" t="s">
        <v>186</v>
      </c>
      <c r="B51" s="677">
        <f t="shared" si="2"/>
        <v>-62.736842105263158</v>
      </c>
      <c r="C51" s="677">
        <f t="shared" si="2"/>
        <v>-38.636363636363633</v>
      </c>
      <c r="D51" s="678" t="s">
        <v>45</v>
      </c>
      <c r="E51" s="677">
        <f t="shared" si="2"/>
        <v>-25.268817204301076</v>
      </c>
      <c r="F51" s="677">
        <f t="shared" si="2"/>
        <v>-12.631578947368421</v>
      </c>
      <c r="G51" s="677">
        <f t="shared" si="2"/>
        <v>-35.714285714285715</v>
      </c>
      <c r="H51" s="677">
        <f t="shared" si="2"/>
        <v>-25</v>
      </c>
      <c r="I51" s="677">
        <f t="shared" si="2"/>
        <v>-42.529880478087648</v>
      </c>
    </row>
    <row r="52" spans="1:20" s="491" customFormat="1" x14ac:dyDescent="0.2">
      <c r="A52" s="676" t="s">
        <v>187</v>
      </c>
      <c r="B52" s="677">
        <f t="shared" ref="B52:C60" si="3">(B21-L21)/L21*100</f>
        <v>-55.797101449275367</v>
      </c>
      <c r="C52" s="677">
        <f t="shared" si="3"/>
        <v>-64.0625</v>
      </c>
      <c r="D52" s="678" t="s">
        <v>45</v>
      </c>
      <c r="E52" s="677">
        <f t="shared" ref="E52:I60" si="4">(E21-O21)/O21*100</f>
        <v>-30.303030303030305</v>
      </c>
      <c r="F52" s="677">
        <f t="shared" si="4"/>
        <v>-30.275229357798167</v>
      </c>
      <c r="G52" s="677">
        <f t="shared" si="4"/>
        <v>100</v>
      </c>
      <c r="H52" s="677" t="e">
        <f t="shared" si="4"/>
        <v>#VALUE!</v>
      </c>
      <c r="I52" s="677">
        <f t="shared" si="4"/>
        <v>-43.444730077120823</v>
      </c>
    </row>
    <row r="53" spans="1:20" s="491" customFormat="1" x14ac:dyDescent="0.2">
      <c r="A53" s="676" t="s">
        <v>189</v>
      </c>
      <c r="B53" s="677">
        <f t="shared" si="3"/>
        <v>-65.155131264916463</v>
      </c>
      <c r="C53" s="677">
        <f t="shared" si="3"/>
        <v>-69.565217391304344</v>
      </c>
      <c r="D53" s="678" t="s">
        <v>45</v>
      </c>
      <c r="E53" s="677">
        <f t="shared" si="4"/>
        <v>-33.995584988962477</v>
      </c>
      <c r="F53" s="677">
        <f t="shared" si="4"/>
        <v>-36.363636363636367</v>
      </c>
      <c r="G53" s="679">
        <f t="shared" si="4"/>
        <v>-22.222222222222221</v>
      </c>
      <c r="H53" s="677" t="e">
        <f t="shared" si="4"/>
        <v>#VALUE!</v>
      </c>
      <c r="I53" s="677">
        <f t="shared" si="4"/>
        <v>-48.186046511627907</v>
      </c>
      <c r="J53" s="446"/>
    </row>
    <row r="54" spans="1:20" x14ac:dyDescent="0.2">
      <c r="A54" s="673" t="s">
        <v>190</v>
      </c>
      <c r="B54" s="674">
        <f t="shared" si="3"/>
        <v>-73.705179282868528</v>
      </c>
      <c r="C54" s="674">
        <f t="shared" si="3"/>
        <v>-40</v>
      </c>
      <c r="D54" s="675" t="s">
        <v>45</v>
      </c>
      <c r="E54" s="674">
        <f t="shared" si="4"/>
        <v>-22.040816326530614</v>
      </c>
      <c r="F54" s="674">
        <f t="shared" si="4"/>
        <v>-15.306122448979592</v>
      </c>
      <c r="G54" s="674">
        <f t="shared" si="4"/>
        <v>30.76923076923077</v>
      </c>
      <c r="H54" s="674">
        <f t="shared" si="4"/>
        <v>50</v>
      </c>
      <c r="I54" s="674">
        <f t="shared" si="4"/>
        <v>-40.845070422535215</v>
      </c>
    </row>
    <row r="55" spans="1:20" x14ac:dyDescent="0.2">
      <c r="A55" s="673" t="s">
        <v>191</v>
      </c>
      <c r="B55" s="674">
        <f t="shared" si="3"/>
        <v>-38.614173228346452</v>
      </c>
      <c r="C55" s="674">
        <f t="shared" si="3"/>
        <v>-28.888888888888886</v>
      </c>
      <c r="D55" s="674" t="e">
        <f>(D24-N24)/N24*100</f>
        <v>#VALUE!</v>
      </c>
      <c r="E55" s="674">
        <f t="shared" si="4"/>
        <v>-27.04507512520868</v>
      </c>
      <c r="F55" s="674">
        <f t="shared" si="4"/>
        <v>-28.675873273761169</v>
      </c>
      <c r="G55" s="674">
        <f t="shared" si="4"/>
        <v>-8.4745762711864394</v>
      </c>
      <c r="H55" s="674">
        <f t="shared" si="4"/>
        <v>12</v>
      </c>
      <c r="I55" s="674">
        <f t="shared" si="4"/>
        <v>-30.679706601466993</v>
      </c>
    </row>
    <row r="56" spans="1:20" x14ac:dyDescent="0.2">
      <c r="A56" s="673" t="s">
        <v>192</v>
      </c>
      <c r="B56" s="674">
        <f t="shared" si="3"/>
        <v>-47.870686975442958</v>
      </c>
      <c r="C56" s="674">
        <f t="shared" si="3"/>
        <v>-39.869281045751634</v>
      </c>
      <c r="D56" s="674">
        <f>(D25-N25)/N25*100</f>
        <v>-90</v>
      </c>
      <c r="E56" s="674">
        <f t="shared" si="4"/>
        <v>-29.038949066605209</v>
      </c>
      <c r="F56" s="674">
        <f t="shared" si="4"/>
        <v>-37.594799566630556</v>
      </c>
      <c r="G56" s="674">
        <f t="shared" si="4"/>
        <v>-28.749999999999996</v>
      </c>
      <c r="H56" s="674">
        <f t="shared" si="4"/>
        <v>55.555555555555557</v>
      </c>
      <c r="I56" s="674">
        <f t="shared" si="4"/>
        <v>-39.963639368647222</v>
      </c>
    </row>
    <row r="57" spans="1:20" x14ac:dyDescent="0.2">
      <c r="A57" s="673" t="s">
        <v>193</v>
      </c>
      <c r="B57" s="674">
        <f t="shared" si="3"/>
        <v>-54.790419161676652</v>
      </c>
      <c r="C57" s="674">
        <f t="shared" si="3"/>
        <v>-39.393939393939391</v>
      </c>
      <c r="D57" s="675" t="s">
        <v>45</v>
      </c>
      <c r="E57" s="674">
        <f t="shared" si="4"/>
        <v>-24.200913242009133</v>
      </c>
      <c r="F57" s="674">
        <f t="shared" si="4"/>
        <v>-32.579185520361989</v>
      </c>
      <c r="G57" s="674">
        <f t="shared" si="4"/>
        <v>4.5454545454545459</v>
      </c>
      <c r="H57" s="674">
        <f t="shared" si="4"/>
        <v>-60</v>
      </c>
      <c r="I57" s="674">
        <f t="shared" si="4"/>
        <v>-35.768500948766601</v>
      </c>
    </row>
    <row r="58" spans="1:20" x14ac:dyDescent="0.2">
      <c r="A58" s="673" t="s">
        <v>194</v>
      </c>
      <c r="B58" s="674">
        <f t="shared" si="3"/>
        <v>-55.223880597014926</v>
      </c>
      <c r="C58" s="674">
        <f t="shared" si="3"/>
        <v>-56.164383561643838</v>
      </c>
      <c r="D58" s="675" t="s">
        <v>45</v>
      </c>
      <c r="E58" s="674">
        <f t="shared" si="4"/>
        <v>-12.87519747235387</v>
      </c>
      <c r="F58" s="674">
        <f t="shared" si="4"/>
        <v>-13.197969543147209</v>
      </c>
      <c r="G58" s="674">
        <f t="shared" si="4"/>
        <v>141.1764705882353</v>
      </c>
      <c r="H58" s="674">
        <f t="shared" si="4"/>
        <v>-32.258064516129032</v>
      </c>
      <c r="I58" s="674">
        <f t="shared" si="4"/>
        <v>-30.444964871194379</v>
      </c>
    </row>
    <row r="59" spans="1:20" x14ac:dyDescent="0.2">
      <c r="A59" s="673" t="s">
        <v>195</v>
      </c>
      <c r="B59" s="674">
        <f t="shared" si="3"/>
        <v>-45.017884517118041</v>
      </c>
      <c r="C59" s="674">
        <f t="shared" si="3"/>
        <v>-39.871382636655952</v>
      </c>
      <c r="D59" s="674">
        <f>(D28-N28)/N28*100</f>
        <v>-50</v>
      </c>
      <c r="E59" s="674">
        <f t="shared" si="4"/>
        <v>-34.139299891735838</v>
      </c>
      <c r="F59" s="674">
        <f t="shared" si="4"/>
        <v>-38.641344046749452</v>
      </c>
      <c r="G59" s="674">
        <f t="shared" si="4"/>
        <v>-12.598425196850393</v>
      </c>
      <c r="H59" s="674">
        <f t="shared" si="4"/>
        <v>-40.983606557377051</v>
      </c>
      <c r="I59" s="674">
        <f t="shared" si="4"/>
        <v>-39.373635473914028</v>
      </c>
    </row>
    <row r="60" spans="1:20" x14ac:dyDescent="0.2">
      <c r="A60" s="673" t="s">
        <v>196</v>
      </c>
      <c r="B60" s="674">
        <f t="shared" si="3"/>
        <v>-52.924634420697416</v>
      </c>
      <c r="C60" s="674">
        <f t="shared" si="3"/>
        <v>-31.333333333333336</v>
      </c>
      <c r="D60" s="674" t="e">
        <f>(D29-N29)/N29*100</f>
        <v>#VALUE!</v>
      </c>
      <c r="E60" s="674">
        <f t="shared" si="4"/>
        <v>-17.097701149425287</v>
      </c>
      <c r="F60" s="674">
        <f t="shared" si="4"/>
        <v>-21.296296296296298</v>
      </c>
      <c r="G60" s="674">
        <f t="shared" si="4"/>
        <v>65.217391304347828</v>
      </c>
      <c r="H60" s="674">
        <f t="shared" si="4"/>
        <v>75</v>
      </c>
      <c r="I60" s="674">
        <f t="shared" si="4"/>
        <v>-34.504623513870541</v>
      </c>
    </row>
    <row r="66" spans="1:12" x14ac:dyDescent="0.2">
      <c r="A66" s="539"/>
      <c r="B66" s="680"/>
      <c r="C66" s="680"/>
      <c r="D66" s="680"/>
      <c r="E66" s="680"/>
      <c r="F66" s="680"/>
      <c r="G66" s="680"/>
      <c r="H66" s="680"/>
      <c r="I66" s="680"/>
    </row>
    <row r="67" spans="1:12" x14ac:dyDescent="0.2">
      <c r="A67" s="680"/>
      <c r="B67" s="680"/>
      <c r="C67" s="680"/>
      <c r="D67" s="680"/>
      <c r="E67" s="680"/>
      <c r="F67" s="680"/>
      <c r="G67" s="680"/>
      <c r="H67" s="680"/>
      <c r="I67" s="680"/>
      <c r="L67" s="539"/>
    </row>
    <row r="68" spans="1:12" x14ac:dyDescent="0.2">
      <c r="A68" s="681"/>
      <c r="B68" s="682"/>
      <c r="C68" s="682"/>
      <c r="D68" s="682"/>
      <c r="E68" s="682"/>
      <c r="F68" s="682"/>
      <c r="G68" s="682"/>
      <c r="H68" s="682"/>
      <c r="I68" s="682"/>
      <c r="J68" s="682"/>
    </row>
    <row r="69" spans="1:12" x14ac:dyDescent="0.2">
      <c r="A69" s="655"/>
      <c r="B69" s="683"/>
      <c r="C69" s="683"/>
      <c r="D69" s="683"/>
      <c r="E69" s="683"/>
      <c r="F69" s="683"/>
      <c r="G69" s="683"/>
      <c r="H69" s="683"/>
      <c r="I69" s="683"/>
      <c r="J69" s="683"/>
    </row>
    <row r="70" spans="1:12" x14ac:dyDescent="0.2">
      <c r="A70" s="655"/>
      <c r="B70" s="683"/>
      <c r="C70" s="683"/>
      <c r="D70" s="683"/>
      <c r="E70" s="683"/>
      <c r="F70" s="683"/>
      <c r="G70" s="683"/>
      <c r="H70" s="683"/>
      <c r="I70" s="683"/>
      <c r="J70" s="683"/>
    </row>
    <row r="71" spans="1:12" x14ac:dyDescent="0.2">
      <c r="A71" s="655"/>
      <c r="B71" s="683"/>
      <c r="C71" s="683"/>
      <c r="D71" s="683"/>
      <c r="E71" s="683"/>
      <c r="F71" s="683"/>
      <c r="G71" s="683"/>
      <c r="H71" s="683"/>
      <c r="I71" s="683"/>
      <c r="J71" s="683"/>
    </row>
    <row r="72" spans="1:12" x14ac:dyDescent="0.2">
      <c r="A72" s="655"/>
      <c r="B72" s="683"/>
      <c r="C72" s="683"/>
      <c r="D72" s="683"/>
      <c r="E72" s="683"/>
      <c r="F72" s="683"/>
      <c r="G72" s="683"/>
      <c r="H72" s="683"/>
      <c r="I72" s="683"/>
      <c r="J72" s="683"/>
    </row>
    <row r="73" spans="1:12" x14ac:dyDescent="0.2">
      <c r="A73" s="655"/>
      <c r="B73" s="683"/>
      <c r="C73" s="683"/>
      <c r="D73" s="683"/>
      <c r="E73" s="683"/>
      <c r="F73" s="683"/>
      <c r="G73" s="683"/>
      <c r="H73" s="683"/>
      <c r="I73" s="683"/>
      <c r="J73" s="683"/>
    </row>
    <row r="74" spans="1:12" x14ac:dyDescent="0.2">
      <c r="A74" s="655"/>
      <c r="B74" s="683"/>
      <c r="C74" s="683"/>
      <c r="D74" s="683"/>
      <c r="E74" s="683"/>
      <c r="F74" s="683"/>
      <c r="G74" s="683"/>
      <c r="H74" s="683"/>
      <c r="I74" s="683"/>
      <c r="J74" s="683"/>
    </row>
    <row r="75" spans="1:12" x14ac:dyDescent="0.2">
      <c r="A75" s="655"/>
      <c r="B75" s="683"/>
      <c r="C75" s="683"/>
      <c r="D75" s="683"/>
      <c r="E75" s="683"/>
      <c r="F75" s="683"/>
      <c r="G75" s="683"/>
      <c r="H75" s="683"/>
      <c r="I75" s="683"/>
      <c r="J75" s="683"/>
    </row>
    <row r="76" spans="1:12" x14ac:dyDescent="0.2">
      <c r="A76" s="655"/>
      <c r="B76" s="683"/>
      <c r="C76" s="683"/>
      <c r="D76" s="683"/>
      <c r="E76" s="683"/>
      <c r="F76" s="683"/>
      <c r="G76" s="683"/>
      <c r="H76" s="683"/>
      <c r="I76" s="683"/>
      <c r="J76" s="683"/>
    </row>
    <row r="77" spans="1:12" x14ac:dyDescent="0.2">
      <c r="A77" s="655"/>
      <c r="B77" s="684"/>
      <c r="C77" s="684"/>
      <c r="D77" s="684"/>
      <c r="E77" s="684"/>
      <c r="F77" s="684"/>
      <c r="G77" s="684"/>
      <c r="H77" s="684"/>
      <c r="I77" s="68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FFD3A-FD3B-4859-A89B-554A2DCF2EC6}">
  <dimension ref="A3:V90"/>
  <sheetViews>
    <sheetView topLeftCell="J25" zoomScaleNormal="100" workbookViewId="0">
      <selection activeCell="O26" sqref="O26"/>
    </sheetView>
  </sheetViews>
  <sheetFormatPr defaultRowHeight="14.25" x14ac:dyDescent="0.2"/>
  <cols>
    <col min="1" max="1" width="13.375" customWidth="1"/>
    <col min="2" max="3" width="11.125" bestFit="1" customWidth="1"/>
    <col min="4" max="4" width="12.375" customWidth="1"/>
    <col min="5" max="18" width="11.125" bestFit="1" customWidth="1"/>
    <col min="19" max="19" width="10" customWidth="1"/>
    <col min="20" max="20" width="9.625" customWidth="1"/>
  </cols>
  <sheetData>
    <row r="3" spans="1:20" ht="15" x14ac:dyDescent="0.25">
      <c r="A3" s="1" t="s">
        <v>0</v>
      </c>
    </row>
    <row r="4" spans="1:20" x14ac:dyDescent="0.2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</row>
    <row r="5" spans="1:20" x14ac:dyDescent="0.2">
      <c r="A5" s="3" t="s">
        <v>21</v>
      </c>
      <c r="B5" s="4">
        <v>51282</v>
      </c>
      <c r="C5" s="4">
        <v>50343</v>
      </c>
      <c r="D5" s="4">
        <v>47331</v>
      </c>
      <c r="E5" s="4">
        <v>44466</v>
      </c>
      <c r="F5" s="4">
        <v>42552</v>
      </c>
      <c r="G5" s="4">
        <v>40365</v>
      </c>
      <c r="H5" s="4">
        <v>40038</v>
      </c>
      <c r="I5" s="4">
        <v>36880</v>
      </c>
      <c r="J5" s="4">
        <v>32978</v>
      </c>
      <c r="K5" s="4">
        <v>29576</v>
      </c>
      <c r="L5" s="4">
        <v>28671</v>
      </c>
      <c r="M5" s="4">
        <v>26457</v>
      </c>
      <c r="N5" s="4">
        <v>24182</v>
      </c>
      <c r="O5" s="4">
        <v>24131</v>
      </c>
      <c r="P5" s="4">
        <v>24358</v>
      </c>
      <c r="Q5" s="4">
        <v>23812</v>
      </c>
      <c r="R5" s="4">
        <v>23394</v>
      </c>
      <c r="S5" s="4">
        <v>23332</v>
      </c>
      <c r="T5" s="4">
        <v>22756</v>
      </c>
    </row>
    <row r="6" spans="1:20" x14ac:dyDescent="0.2">
      <c r="A6" s="3" t="s">
        <v>22</v>
      </c>
      <c r="B6" s="4">
        <v>7096</v>
      </c>
      <c r="C6" s="4">
        <v>6980</v>
      </c>
      <c r="D6" s="4">
        <v>6563</v>
      </c>
      <c r="E6" s="4">
        <v>6122</v>
      </c>
      <c r="F6" s="4">
        <v>5818</v>
      </c>
      <c r="G6" s="4">
        <v>5669</v>
      </c>
      <c r="H6" s="4">
        <v>5131</v>
      </c>
      <c r="I6" s="4">
        <v>4725</v>
      </c>
      <c r="J6" s="4">
        <v>4237</v>
      </c>
      <c r="K6" s="4">
        <v>4114</v>
      </c>
      <c r="L6" s="4">
        <v>3860</v>
      </c>
      <c r="M6" s="4">
        <v>3753</v>
      </c>
      <c r="N6" s="4">
        <v>3401</v>
      </c>
      <c r="O6" s="4">
        <v>3381</v>
      </c>
      <c r="P6" s="4">
        <v>3428</v>
      </c>
      <c r="Q6" s="4">
        <v>3283</v>
      </c>
      <c r="R6" s="4">
        <v>3378</v>
      </c>
      <c r="S6" s="4">
        <v>3334</v>
      </c>
      <c r="T6" s="4">
        <v>3173</v>
      </c>
    </row>
    <row r="7" spans="1:20" ht="15" x14ac:dyDescent="0.25">
      <c r="A7" s="1" t="s">
        <v>23</v>
      </c>
    </row>
    <row r="8" spans="1:20" x14ac:dyDescent="0.2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  <c r="Q8" s="3" t="s">
        <v>17</v>
      </c>
      <c r="R8" s="3" t="s">
        <v>18</v>
      </c>
      <c r="S8" s="3" t="s">
        <v>19</v>
      </c>
      <c r="T8" s="3" t="s">
        <v>20</v>
      </c>
    </row>
    <row r="9" spans="1:20" x14ac:dyDescent="0.2">
      <c r="A9" s="5" t="s">
        <v>24</v>
      </c>
      <c r="B9" s="6">
        <v>429481944</v>
      </c>
      <c r="C9" s="6">
        <v>430456663</v>
      </c>
      <c r="D9" s="6">
        <v>431976111.5</v>
      </c>
      <c r="E9" s="6">
        <v>433589155.5</v>
      </c>
      <c r="F9" s="6">
        <v>435116254</v>
      </c>
      <c r="G9" s="6">
        <v>436521866</v>
      </c>
      <c r="H9" s="6">
        <v>437976441</v>
      </c>
      <c r="I9" s="6">
        <v>439386639</v>
      </c>
      <c r="J9" s="6">
        <v>440354156.5</v>
      </c>
      <c r="K9" s="6">
        <v>440301363</v>
      </c>
      <c r="L9" s="6">
        <v>440247483</v>
      </c>
      <c r="M9" s="6">
        <v>440905186</v>
      </c>
      <c r="N9" s="6">
        <v>442070799.5</v>
      </c>
      <c r="O9" s="6">
        <v>443275350</v>
      </c>
      <c r="P9" s="6">
        <v>444234821</v>
      </c>
      <c r="Q9" s="6">
        <v>445168630</v>
      </c>
      <c r="R9" s="6">
        <v>445871493.5</v>
      </c>
      <c r="S9" s="6">
        <v>446327500.5</v>
      </c>
      <c r="T9" s="6">
        <v>446883180</v>
      </c>
    </row>
    <row r="10" spans="1:20" x14ac:dyDescent="0.2">
      <c r="A10" s="5" t="s">
        <v>22</v>
      </c>
      <c r="B10" s="6">
        <v>56974099.5</v>
      </c>
      <c r="C10" s="6">
        <v>57059006.5</v>
      </c>
      <c r="D10" s="6">
        <v>57313203</v>
      </c>
      <c r="E10" s="6">
        <v>57685326.5</v>
      </c>
      <c r="F10" s="6">
        <v>57969483.5</v>
      </c>
      <c r="G10" s="6">
        <v>58143979</v>
      </c>
      <c r="H10" s="6">
        <v>58438309.5</v>
      </c>
      <c r="I10" s="6">
        <v>58826730.5</v>
      </c>
      <c r="J10" s="6">
        <v>59095364.5</v>
      </c>
      <c r="K10" s="6">
        <v>59277416.5</v>
      </c>
      <c r="L10" s="6">
        <v>59379448.5</v>
      </c>
      <c r="M10" s="6">
        <v>59539717</v>
      </c>
      <c r="N10" s="6">
        <v>60233947.5</v>
      </c>
      <c r="O10" s="6">
        <v>60789140</v>
      </c>
      <c r="P10" s="6">
        <v>60730581.5</v>
      </c>
      <c r="Q10" s="6">
        <v>60627498</v>
      </c>
      <c r="R10" s="6">
        <v>60536709</v>
      </c>
      <c r="S10" s="6">
        <v>60150323</v>
      </c>
      <c r="T10" s="6">
        <v>59729080.5</v>
      </c>
    </row>
    <row r="12" spans="1:20" ht="15" x14ac:dyDescent="0.25">
      <c r="A12" s="1" t="s">
        <v>25</v>
      </c>
    </row>
    <row r="13" spans="1:20" ht="15" x14ac:dyDescent="0.25">
      <c r="A13" s="1"/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3" t="s">
        <v>13</v>
      </c>
      <c r="N13" s="3" t="s">
        <v>14</v>
      </c>
      <c r="O13" s="3" t="s">
        <v>15</v>
      </c>
      <c r="P13" s="3" t="s">
        <v>16</v>
      </c>
      <c r="Q13" s="3" t="s">
        <v>17</v>
      </c>
      <c r="R13" s="3" t="s">
        <v>18</v>
      </c>
      <c r="S13" s="3" t="s">
        <v>19</v>
      </c>
      <c r="T13" s="3" t="s">
        <v>20</v>
      </c>
    </row>
    <row r="14" spans="1:20" x14ac:dyDescent="0.2">
      <c r="A14" s="7" t="s">
        <v>26</v>
      </c>
      <c r="B14" s="8">
        <f t="shared" ref="B14:T15" si="0">B5/B9*1000000</f>
        <v>119.40432122101041</v>
      </c>
      <c r="C14" s="8">
        <f t="shared" si="0"/>
        <v>116.95253977285978</v>
      </c>
      <c r="D14" s="8">
        <f t="shared" si="0"/>
        <v>109.56855886231108</v>
      </c>
      <c r="E14" s="8">
        <f t="shared" si="0"/>
        <v>102.55330290427432</v>
      </c>
      <c r="F14" s="8">
        <f t="shared" si="0"/>
        <v>97.794554004410969</v>
      </c>
      <c r="G14" s="8">
        <f t="shared" si="0"/>
        <v>92.469594638817014</v>
      </c>
      <c r="H14" s="8">
        <f t="shared" si="0"/>
        <v>91.415875951190728</v>
      </c>
      <c r="I14" s="8">
        <f t="shared" si="0"/>
        <v>83.935187660542411</v>
      </c>
      <c r="J14" s="8">
        <f t="shared" si="0"/>
        <v>74.889721178321622</v>
      </c>
      <c r="K14" s="8">
        <f t="shared" si="0"/>
        <v>67.1721745271999</v>
      </c>
      <c r="L14" s="8">
        <f t="shared" si="0"/>
        <v>65.124733489958416</v>
      </c>
      <c r="M14" s="8">
        <f t="shared" si="0"/>
        <v>60.006098454010932</v>
      </c>
      <c r="N14" s="8">
        <f t="shared" si="0"/>
        <v>54.701645137726409</v>
      </c>
      <c r="O14" s="8">
        <f t="shared" si="0"/>
        <v>54.437946978102886</v>
      </c>
      <c r="P14" s="8">
        <f t="shared" si="0"/>
        <v>54.83136136237281</v>
      </c>
      <c r="Q14" s="8">
        <f t="shared" si="0"/>
        <v>53.489842714209225</v>
      </c>
      <c r="R14" s="8">
        <f t="shared" si="0"/>
        <v>52.468032473576379</v>
      </c>
      <c r="S14" s="8">
        <f t="shared" si="0"/>
        <v>52.275515118074154</v>
      </c>
      <c r="T14" s="8">
        <f t="shared" si="0"/>
        <v>50.921585368238738</v>
      </c>
    </row>
    <row r="15" spans="1:20" x14ac:dyDescent="0.2">
      <c r="A15" s="7" t="s">
        <v>27</v>
      </c>
      <c r="B15" s="8">
        <f t="shared" si="0"/>
        <v>124.54782194495236</v>
      </c>
      <c r="C15" s="8">
        <f t="shared" si="0"/>
        <v>122.32950463306787</v>
      </c>
      <c r="D15" s="8">
        <f t="shared" si="0"/>
        <v>114.51113629088223</v>
      </c>
      <c r="E15" s="8">
        <f t="shared" si="0"/>
        <v>106.12750887350876</v>
      </c>
      <c r="F15" s="8">
        <f t="shared" si="0"/>
        <v>100.36315055316992</v>
      </c>
      <c r="G15" s="8">
        <f t="shared" si="0"/>
        <v>97.499347266894134</v>
      </c>
      <c r="H15" s="8">
        <f t="shared" si="0"/>
        <v>87.801992287268334</v>
      </c>
      <c r="I15" s="8">
        <f t="shared" si="0"/>
        <v>80.320629071846852</v>
      </c>
      <c r="J15" s="8">
        <f t="shared" si="0"/>
        <v>71.69767097383756</v>
      </c>
      <c r="K15" s="8">
        <f t="shared" si="0"/>
        <v>69.402484840073953</v>
      </c>
      <c r="L15" s="8">
        <f t="shared" si="0"/>
        <v>65.005655955191287</v>
      </c>
      <c r="M15" s="8">
        <f t="shared" si="0"/>
        <v>63.033554559891513</v>
      </c>
      <c r="N15" s="8">
        <f t="shared" si="0"/>
        <v>56.463176350844343</v>
      </c>
      <c r="O15" s="8">
        <f t="shared" si="0"/>
        <v>55.618487117929284</v>
      </c>
      <c r="P15" s="8">
        <f t="shared" si="0"/>
        <v>56.44602629072471</v>
      </c>
      <c r="Q15" s="8">
        <f t="shared" si="0"/>
        <v>54.150346102027832</v>
      </c>
      <c r="R15" s="8">
        <f t="shared" si="0"/>
        <v>55.800852999788944</v>
      </c>
      <c r="S15" s="8">
        <f t="shared" si="0"/>
        <v>55.427798783391403</v>
      </c>
      <c r="T15" s="8">
        <f t="shared" si="0"/>
        <v>53.123201854748125</v>
      </c>
    </row>
    <row r="16" spans="1:20" x14ac:dyDescent="0.2">
      <c r="B16" s="9">
        <v>124.54782194495236</v>
      </c>
      <c r="C16" s="9">
        <v>122.32950463306787</v>
      </c>
      <c r="D16" s="9">
        <v>114.51113629088223</v>
      </c>
      <c r="E16" s="9">
        <v>106.12750887350876</v>
      </c>
      <c r="F16" s="9">
        <v>100.36315055316992</v>
      </c>
      <c r="G16" s="9">
        <v>97.499347266894134</v>
      </c>
      <c r="H16" s="9">
        <v>87.801992287268334</v>
      </c>
      <c r="I16" s="9">
        <v>80.320629071846852</v>
      </c>
      <c r="J16" s="9">
        <v>71.69767097383756</v>
      </c>
      <c r="K16" s="9">
        <v>69.402484840073953</v>
      </c>
      <c r="L16" s="9">
        <v>65.005655955191287</v>
      </c>
      <c r="M16" s="9">
        <v>63.033554559891513</v>
      </c>
      <c r="N16" s="9">
        <v>56.463176350844343</v>
      </c>
      <c r="O16" s="9">
        <v>55.618487117929284</v>
      </c>
      <c r="P16" s="9">
        <v>56.44602629072471</v>
      </c>
      <c r="Q16" s="9">
        <v>54.150346102027832</v>
      </c>
      <c r="R16" s="9">
        <v>55.800852999788944</v>
      </c>
      <c r="S16" s="9">
        <v>55.427798783391403</v>
      </c>
      <c r="T16" s="9">
        <v>53.123201854748125</v>
      </c>
    </row>
    <row r="17" spans="1:1" x14ac:dyDescent="0.2">
      <c r="A17" s="10" t="s">
        <v>28</v>
      </c>
    </row>
    <row r="33" spans="1:22" x14ac:dyDescent="0.2">
      <c r="A33" s="11" t="s">
        <v>29</v>
      </c>
    </row>
    <row r="34" spans="1:22" x14ac:dyDescent="0.2">
      <c r="A34" s="12" t="s">
        <v>30</v>
      </c>
    </row>
    <row r="36" spans="1:22" ht="15" x14ac:dyDescent="0.25">
      <c r="A36" s="1" t="s">
        <v>31</v>
      </c>
      <c r="I36" s="1" t="s">
        <v>32</v>
      </c>
    </row>
    <row r="37" spans="1:22" x14ac:dyDescent="0.2">
      <c r="A37" s="13" t="s">
        <v>33</v>
      </c>
      <c r="I37" s="13" t="s">
        <v>34</v>
      </c>
      <c r="Q37" s="14" t="s">
        <v>35</v>
      </c>
    </row>
    <row r="39" spans="1:22" ht="76.5" customHeight="1" thickBot="1" x14ac:dyDescent="0.25">
      <c r="A39" s="15" t="s">
        <v>36</v>
      </c>
      <c r="B39" s="16" t="s">
        <v>37</v>
      </c>
      <c r="C39" s="17" t="s">
        <v>38</v>
      </c>
      <c r="D39" s="17" t="s">
        <v>39</v>
      </c>
      <c r="E39" s="17" t="s">
        <v>40</v>
      </c>
      <c r="F39" s="18" t="s">
        <v>41</v>
      </c>
      <c r="G39" s="17" t="s">
        <v>42</v>
      </c>
      <c r="I39" s="15" t="s">
        <v>36</v>
      </c>
      <c r="J39" s="19" t="s">
        <v>37</v>
      </c>
      <c r="K39" s="17" t="s">
        <v>43</v>
      </c>
      <c r="L39" s="17" t="s">
        <v>39</v>
      </c>
      <c r="M39" s="17" t="s">
        <v>40</v>
      </c>
      <c r="N39" s="18" t="s">
        <v>41</v>
      </c>
      <c r="O39" s="17" t="s">
        <v>42</v>
      </c>
      <c r="Q39" s="15" t="s">
        <v>36</v>
      </c>
      <c r="R39" s="16" t="s">
        <v>37</v>
      </c>
      <c r="S39" s="17" t="s">
        <v>44</v>
      </c>
      <c r="T39" s="17" t="s">
        <v>39</v>
      </c>
      <c r="U39" s="17" t="s">
        <v>40</v>
      </c>
      <c r="V39" s="17" t="s">
        <v>42</v>
      </c>
    </row>
    <row r="40" spans="1:22" x14ac:dyDescent="0.2">
      <c r="A40" s="20" t="s">
        <v>2</v>
      </c>
      <c r="B40" s="21">
        <v>51282</v>
      </c>
      <c r="C40" s="22">
        <v>119.40432122101041</v>
      </c>
      <c r="D40" s="23" t="s">
        <v>45</v>
      </c>
      <c r="E40" s="23" t="s">
        <v>45</v>
      </c>
      <c r="F40" s="24" t="s">
        <v>45</v>
      </c>
      <c r="G40" s="24" t="s">
        <v>45</v>
      </c>
      <c r="I40" s="25" t="s">
        <v>2</v>
      </c>
      <c r="J40" s="21">
        <v>7096</v>
      </c>
      <c r="K40" s="22">
        <v>124.54782194495236</v>
      </c>
      <c r="L40" s="23" t="s">
        <v>45</v>
      </c>
      <c r="M40" s="26" t="s">
        <v>45</v>
      </c>
      <c r="N40" s="27" t="s">
        <v>45</v>
      </c>
      <c r="O40" s="24" t="s">
        <v>45</v>
      </c>
      <c r="Q40" s="28"/>
      <c r="R40" s="29" t="s">
        <v>26</v>
      </c>
      <c r="S40" s="30"/>
      <c r="T40" s="30"/>
      <c r="U40" s="30"/>
      <c r="V40" s="30"/>
    </row>
    <row r="41" spans="1:22" x14ac:dyDescent="0.2">
      <c r="A41" s="31" t="s">
        <v>3</v>
      </c>
      <c r="B41" s="32">
        <v>50343</v>
      </c>
      <c r="C41" s="33">
        <v>116.95253977285978</v>
      </c>
      <c r="D41" s="34">
        <f>(B41-B40)/B40*100</f>
        <v>-1.8310518310518311</v>
      </c>
      <c r="E41" s="34">
        <f>(B41-$B$40)/$B$40*100</f>
        <v>-1.8310518310518311</v>
      </c>
      <c r="F41" s="34">
        <f t="shared" ref="F41:F58" si="1">(B41-$B$49)/$B$49*100</f>
        <v>70.215715444955379</v>
      </c>
      <c r="G41" s="24" t="s">
        <v>45</v>
      </c>
      <c r="I41" s="35" t="s">
        <v>3</v>
      </c>
      <c r="J41" s="32">
        <v>6980</v>
      </c>
      <c r="K41" s="33">
        <v>122.32950463306787</v>
      </c>
      <c r="L41" s="33">
        <f>(J41-J40)/J40*100</f>
        <v>-1.6347237880496055</v>
      </c>
      <c r="M41" s="33">
        <f t="shared" ref="M41:M58" si="2">(J41-$J$40)/$J$40*100</f>
        <v>-1.6347237880496055</v>
      </c>
      <c r="N41" s="33">
        <f t="shared" ref="N41:N58" si="3">(J41-$J$49)/$J$49*100</f>
        <v>69.664560038891594</v>
      </c>
      <c r="O41" s="24" t="s">
        <v>45</v>
      </c>
      <c r="Q41" s="20" t="s">
        <v>2</v>
      </c>
      <c r="R41" s="21">
        <v>51282</v>
      </c>
      <c r="S41" s="22">
        <v>119.40432122101041</v>
      </c>
      <c r="T41" s="23" t="s">
        <v>45</v>
      </c>
      <c r="U41" s="26" t="s">
        <v>45</v>
      </c>
    </row>
    <row r="42" spans="1:22" x14ac:dyDescent="0.2">
      <c r="A42" s="31" t="s">
        <v>4</v>
      </c>
      <c r="B42" s="32">
        <v>47331</v>
      </c>
      <c r="C42" s="33">
        <v>109.56855886231108</v>
      </c>
      <c r="D42" s="34">
        <f t="shared" ref="D42:D58" si="4">(B42-B41)/B41*100</f>
        <v>-5.9829569155592637</v>
      </c>
      <c r="E42" s="34">
        <f t="shared" ref="E42:E53" si="5">(B42-$B$40)/$B$40*100</f>
        <v>-7.7044577044577043</v>
      </c>
      <c r="F42" s="34">
        <f t="shared" si="1"/>
        <v>60.031782526372737</v>
      </c>
      <c r="G42" s="24" t="s">
        <v>45</v>
      </c>
      <c r="I42" s="35" t="s">
        <v>4</v>
      </c>
      <c r="J42" s="32">
        <v>6563</v>
      </c>
      <c r="K42" s="33">
        <v>114.51113629088223</v>
      </c>
      <c r="L42" s="33">
        <f t="shared" ref="L42:L58" si="6">(J42-J41)/J41*100</f>
        <v>-5.974212034383954</v>
      </c>
      <c r="M42" s="33">
        <f t="shared" si="2"/>
        <v>-7.5112739571589637</v>
      </c>
      <c r="N42" s="33">
        <f t="shared" si="3"/>
        <v>59.528439474963534</v>
      </c>
      <c r="O42" s="24" t="s">
        <v>45</v>
      </c>
      <c r="Q42" s="20" t="s">
        <v>12</v>
      </c>
      <c r="R42" s="21">
        <v>28671</v>
      </c>
      <c r="S42" s="22">
        <v>65.124733489958416</v>
      </c>
      <c r="T42" s="22">
        <v>-3.0599134433324315</v>
      </c>
      <c r="U42" s="22">
        <v>-44.091494091494091</v>
      </c>
      <c r="V42" s="23" t="s">
        <v>45</v>
      </c>
    </row>
    <row r="43" spans="1:22" x14ac:dyDescent="0.2">
      <c r="A43" s="31" t="s">
        <v>5</v>
      </c>
      <c r="B43" s="32">
        <v>44466</v>
      </c>
      <c r="C43" s="33">
        <v>102.55330290427432</v>
      </c>
      <c r="D43" s="34">
        <f t="shared" si="4"/>
        <v>-6.0531152944159219</v>
      </c>
      <c r="E43" s="34">
        <f t="shared" si="5"/>
        <v>-13.291213291213291</v>
      </c>
      <c r="F43" s="34">
        <f t="shared" si="1"/>
        <v>50.34487422234244</v>
      </c>
      <c r="G43" s="24" t="s">
        <v>45</v>
      </c>
      <c r="I43" s="35" t="s">
        <v>5</v>
      </c>
      <c r="J43" s="32">
        <v>6122</v>
      </c>
      <c r="K43" s="33">
        <v>106.12750887350876</v>
      </c>
      <c r="L43" s="33">
        <f t="shared" si="6"/>
        <v>-6.7194880390065519</v>
      </c>
      <c r="M43" s="33">
        <f t="shared" si="2"/>
        <v>-13.726042841037204</v>
      </c>
      <c r="N43" s="33">
        <f t="shared" si="3"/>
        <v>48.808945065629558</v>
      </c>
      <c r="O43" s="24" t="s">
        <v>45</v>
      </c>
      <c r="Q43" s="20" t="s">
        <v>13</v>
      </c>
      <c r="R43" s="21">
        <v>26457</v>
      </c>
      <c r="S43" s="22">
        <v>60.006098454010932</v>
      </c>
      <c r="T43" s="22">
        <v>-7.7220885215025641</v>
      </c>
      <c r="U43" s="22">
        <v>-48.408798408798411</v>
      </c>
      <c r="V43" s="22">
        <v>-7.7220885215025641</v>
      </c>
    </row>
    <row r="44" spans="1:22" x14ac:dyDescent="0.2">
      <c r="A44" s="31" t="s">
        <v>6</v>
      </c>
      <c r="B44" s="32">
        <v>42552</v>
      </c>
      <c r="C44" s="33">
        <v>97.794554004410969</v>
      </c>
      <c r="D44" s="34">
        <f t="shared" si="4"/>
        <v>-4.3044123600053972</v>
      </c>
      <c r="E44" s="34">
        <f t="shared" si="5"/>
        <v>-17.023517023517023</v>
      </c>
      <c r="F44" s="34">
        <f t="shared" si="1"/>
        <v>43.873410873681365</v>
      </c>
      <c r="G44" s="24" t="s">
        <v>45</v>
      </c>
      <c r="I44" s="35" t="s">
        <v>6</v>
      </c>
      <c r="J44" s="32">
        <v>5818</v>
      </c>
      <c r="K44" s="33">
        <v>100.36315055316992</v>
      </c>
      <c r="L44" s="33">
        <f>(J44-J43)/J43*100</f>
        <v>-4.9656974844821953</v>
      </c>
      <c r="M44" s="33">
        <f t="shared" si="2"/>
        <v>-18.010146561443065</v>
      </c>
      <c r="N44" s="33">
        <f t="shared" si="3"/>
        <v>41.419543023821099</v>
      </c>
      <c r="O44" s="24" t="s">
        <v>45</v>
      </c>
      <c r="Q44" s="20" t="s">
        <v>14</v>
      </c>
      <c r="R44" s="21">
        <v>24182</v>
      </c>
      <c r="S44" s="22">
        <v>54.701645137726409</v>
      </c>
      <c r="T44" s="22">
        <v>-8.5988585251540233</v>
      </c>
      <c r="U44" s="22">
        <v>-52.845052845052841</v>
      </c>
      <c r="V44" s="22">
        <v>-15.656935579505424</v>
      </c>
    </row>
    <row r="45" spans="1:22" x14ac:dyDescent="0.2">
      <c r="A45" s="31" t="s">
        <v>7</v>
      </c>
      <c r="B45" s="32">
        <v>40365</v>
      </c>
      <c r="C45" s="33">
        <v>92.469594638817014</v>
      </c>
      <c r="D45" s="34">
        <f>(B45-B44)/B44*100</f>
        <v>-5.1395939086294415</v>
      </c>
      <c r="E45" s="34">
        <f t="shared" si="5"/>
        <v>-21.288171288171288</v>
      </c>
      <c r="F45" s="34">
        <f t="shared" si="1"/>
        <v>36.478901812280228</v>
      </c>
      <c r="G45" s="24" t="s">
        <v>45</v>
      </c>
      <c r="I45" s="35" t="s">
        <v>7</v>
      </c>
      <c r="J45" s="32">
        <v>5669</v>
      </c>
      <c r="K45" s="33">
        <v>97.499347266894134</v>
      </c>
      <c r="L45" s="33">
        <f>(J45-J44)/J44*100</f>
        <v>-2.561017531797869</v>
      </c>
      <c r="M45" s="33">
        <f t="shared" si="2"/>
        <v>-20.109921082299888</v>
      </c>
      <c r="N45" s="33">
        <f t="shared" si="3"/>
        <v>37.79776373359261</v>
      </c>
      <c r="O45" s="24" t="s">
        <v>45</v>
      </c>
      <c r="Q45" s="20" t="s">
        <v>15</v>
      </c>
      <c r="R45" s="21">
        <v>24131</v>
      </c>
      <c r="S45" s="22">
        <v>54.437946978102886</v>
      </c>
      <c r="T45" s="22">
        <v>-0.21090066991977505</v>
      </c>
      <c r="U45" s="22">
        <v>-52.944502944502943</v>
      </c>
      <c r="V45" s="22">
        <v>-15.834815667399113</v>
      </c>
    </row>
    <row r="46" spans="1:22" x14ac:dyDescent="0.2">
      <c r="A46" s="31" t="s">
        <v>8</v>
      </c>
      <c r="B46" s="32">
        <v>40038</v>
      </c>
      <c r="C46" s="33">
        <v>91.415875951190728</v>
      </c>
      <c r="D46" s="34">
        <f t="shared" si="4"/>
        <v>-0.81010776662950568</v>
      </c>
      <c r="E46" s="34">
        <f t="shared" si="5"/>
        <v>-21.925821925821925</v>
      </c>
      <c r="F46" s="34">
        <f t="shared" si="1"/>
        <v>35.373275628888287</v>
      </c>
      <c r="G46" s="24" t="s">
        <v>45</v>
      </c>
      <c r="I46" s="35" t="s">
        <v>8</v>
      </c>
      <c r="J46" s="32">
        <v>5131</v>
      </c>
      <c r="K46" s="33">
        <v>87.801992287268334</v>
      </c>
      <c r="L46" s="33">
        <f t="shared" si="6"/>
        <v>-9.4902099135650015</v>
      </c>
      <c r="M46" s="33">
        <f t="shared" si="2"/>
        <v>-27.691657271702368</v>
      </c>
      <c r="N46" s="33">
        <f t="shared" si="3"/>
        <v>24.720466699076322</v>
      </c>
      <c r="O46" s="24" t="s">
        <v>45</v>
      </c>
      <c r="Q46" s="20" t="s">
        <v>16</v>
      </c>
      <c r="R46" s="21">
        <v>24358</v>
      </c>
      <c r="S46" s="22">
        <v>54.83136136237281</v>
      </c>
      <c r="T46" s="22">
        <v>0.94069868633707676</v>
      </c>
      <c r="U46" s="22">
        <v>-52.501852501852497</v>
      </c>
      <c r="V46" s="22">
        <v>-15.043074884029158</v>
      </c>
    </row>
    <row r="47" spans="1:22" x14ac:dyDescent="0.2">
      <c r="A47" s="31" t="s">
        <v>9</v>
      </c>
      <c r="B47" s="32">
        <v>36880</v>
      </c>
      <c r="C47" s="33">
        <v>83.935187660542411</v>
      </c>
      <c r="D47" s="34">
        <f t="shared" si="4"/>
        <v>-7.887506868474949</v>
      </c>
      <c r="E47" s="34">
        <f t="shared" si="5"/>
        <v>-28.083928083928082</v>
      </c>
      <c r="F47" s="34">
        <f t="shared" si="1"/>
        <v>24.695699215580198</v>
      </c>
      <c r="G47" s="24" t="s">
        <v>45</v>
      </c>
      <c r="I47" s="35" t="s">
        <v>9</v>
      </c>
      <c r="J47" s="32">
        <v>4725</v>
      </c>
      <c r="K47" s="33">
        <v>80.320629071846852</v>
      </c>
      <c r="L47" s="33">
        <f>(J47-J46)/J46*100</f>
        <v>-7.9126875852660303</v>
      </c>
      <c r="M47" s="33">
        <f t="shared" si="2"/>
        <v>-33.413190529875983</v>
      </c>
      <c r="N47" s="33">
        <f t="shared" si="3"/>
        <v>14.85172581429266</v>
      </c>
      <c r="O47" s="24" t="s">
        <v>45</v>
      </c>
      <c r="Q47" s="20" t="s">
        <v>17</v>
      </c>
      <c r="R47" s="21">
        <v>23812</v>
      </c>
      <c r="S47" s="23">
        <v>53.489842714209225</v>
      </c>
      <c r="T47" s="23">
        <v>-2.2415633467443961</v>
      </c>
      <c r="U47" s="23">
        <v>-53.566553566553566</v>
      </c>
      <c r="V47" s="22">
        <v>-16.947438177949845</v>
      </c>
    </row>
    <row r="48" spans="1:22" x14ac:dyDescent="0.2">
      <c r="A48" s="36" t="s">
        <v>10</v>
      </c>
      <c r="B48" s="37">
        <v>32978</v>
      </c>
      <c r="C48" s="38">
        <v>74.889721178321622</v>
      </c>
      <c r="D48" s="39">
        <f t="shared" si="4"/>
        <v>-10.580260303687636</v>
      </c>
      <c r="E48" s="34">
        <f t="shared" si="5"/>
        <v>-35.692835692835693</v>
      </c>
      <c r="F48" s="34">
        <f t="shared" si="1"/>
        <v>11.502569651068434</v>
      </c>
      <c r="G48" s="24" t="s">
        <v>45</v>
      </c>
      <c r="I48" s="40" t="s">
        <v>10</v>
      </c>
      <c r="J48" s="37">
        <v>4237</v>
      </c>
      <c r="K48" s="38">
        <v>71.69767097383756</v>
      </c>
      <c r="L48" s="33">
        <f>(J48-J47)/J47*100</f>
        <v>-10.328042328042327</v>
      </c>
      <c r="M48" s="33">
        <f t="shared" si="2"/>
        <v>-40.29030439684329</v>
      </c>
      <c r="N48" s="33">
        <f t="shared" si="3"/>
        <v>2.989790957705396</v>
      </c>
      <c r="O48" s="24" t="s">
        <v>45</v>
      </c>
      <c r="Q48" s="20" t="s">
        <v>18</v>
      </c>
      <c r="R48" s="21">
        <v>23394</v>
      </c>
      <c r="S48" s="41">
        <v>52.468032473576379</v>
      </c>
      <c r="T48" s="42">
        <v>-1.7554174365865951</v>
      </c>
      <c r="U48" s="22">
        <v>-54.381654381654378</v>
      </c>
      <c r="V48" s="22">
        <v>-18.405357329705975</v>
      </c>
    </row>
    <row r="49" spans="1:22" x14ac:dyDescent="0.2">
      <c r="A49" s="43" t="s">
        <v>11</v>
      </c>
      <c r="B49" s="44">
        <v>29576</v>
      </c>
      <c r="C49" s="45">
        <v>67.1721745271999</v>
      </c>
      <c r="D49" s="45">
        <f t="shared" si="4"/>
        <v>-10.315968221238402</v>
      </c>
      <c r="E49" s="45">
        <f t="shared" si="5"/>
        <v>-42.326742326742327</v>
      </c>
      <c r="F49" s="33">
        <f t="shared" si="1"/>
        <v>0</v>
      </c>
      <c r="G49" s="24" t="s">
        <v>45</v>
      </c>
      <c r="I49" s="46" t="s">
        <v>11</v>
      </c>
      <c r="J49" s="44">
        <v>4114</v>
      </c>
      <c r="K49" s="45">
        <v>69.402484840073953</v>
      </c>
      <c r="L49" s="45">
        <f t="shared" si="6"/>
        <v>-2.9029974038234601</v>
      </c>
      <c r="M49" s="45">
        <f t="shared" si="2"/>
        <v>-42.023675310033823</v>
      </c>
      <c r="N49" s="33">
        <f t="shared" si="3"/>
        <v>0</v>
      </c>
      <c r="O49" s="24" t="s">
        <v>45</v>
      </c>
      <c r="Q49" s="20" t="s">
        <v>19</v>
      </c>
      <c r="R49" s="21">
        <v>23332</v>
      </c>
      <c r="S49" s="41">
        <v>52.275515118074154</v>
      </c>
      <c r="T49" s="42">
        <v>-0.26502522014191676</v>
      </c>
      <c r="U49" s="22">
        <v>-54.502554502554503</v>
      </c>
      <c r="V49" s="22">
        <v>-18.621603711066932</v>
      </c>
    </row>
    <row r="50" spans="1:22" x14ac:dyDescent="0.2">
      <c r="A50" s="20" t="s">
        <v>12</v>
      </c>
      <c r="B50" s="21">
        <v>28671</v>
      </c>
      <c r="C50" s="22">
        <v>65.124733489958416</v>
      </c>
      <c r="D50" s="22">
        <f>(B50-B49)/B49*100</f>
        <v>-3.0599134433324315</v>
      </c>
      <c r="E50" s="22">
        <f>(B50-$B$40)/$B$40*100</f>
        <v>-44.091494091494091</v>
      </c>
      <c r="F50" s="33">
        <f t="shared" si="1"/>
        <v>-3.0599134433324315</v>
      </c>
      <c r="G50" s="23" t="s">
        <v>45</v>
      </c>
      <c r="I50" s="25" t="s">
        <v>12</v>
      </c>
      <c r="J50" s="21">
        <v>3860</v>
      </c>
      <c r="K50" s="22">
        <v>65.005655955191287</v>
      </c>
      <c r="L50" s="22">
        <f t="shared" si="6"/>
        <v>-6.174039863879436</v>
      </c>
      <c r="M50" s="22">
        <f t="shared" si="2"/>
        <v>-45.603156708004512</v>
      </c>
      <c r="N50" s="33">
        <f t="shared" si="3"/>
        <v>-6.174039863879436</v>
      </c>
      <c r="O50" s="23" t="s">
        <v>45</v>
      </c>
      <c r="Q50" s="20" t="s">
        <v>20</v>
      </c>
      <c r="R50" s="21">
        <v>22756</v>
      </c>
      <c r="S50" s="41">
        <v>50.921585368238738</v>
      </c>
      <c r="T50" s="42">
        <v>-2.4687124978570205</v>
      </c>
      <c r="U50" s="22">
        <v>-55.625755625755623</v>
      </c>
      <c r="V50" s="22">
        <v>-20.630602350807436</v>
      </c>
    </row>
    <row r="51" spans="1:22" x14ac:dyDescent="0.2">
      <c r="A51" s="20" t="s">
        <v>13</v>
      </c>
      <c r="B51" s="21">
        <v>26457</v>
      </c>
      <c r="C51" s="22">
        <v>60.006098454010932</v>
      </c>
      <c r="D51" s="22">
        <f t="shared" si="4"/>
        <v>-7.7220885215025641</v>
      </c>
      <c r="E51" s="22">
        <f t="shared" si="5"/>
        <v>-48.408798408798411</v>
      </c>
      <c r="F51" s="33">
        <f t="shared" si="1"/>
        <v>-10.545712740059509</v>
      </c>
      <c r="G51" s="22">
        <f t="shared" ref="G51:G58" si="7">(B51-$B$50)/$B$50*100</f>
        <v>-7.7220885215025641</v>
      </c>
      <c r="I51" s="25" t="s">
        <v>13</v>
      </c>
      <c r="J51" s="21">
        <v>3753</v>
      </c>
      <c r="K51" s="22">
        <v>63.033554559891513</v>
      </c>
      <c r="L51" s="22">
        <f t="shared" si="6"/>
        <v>-2.7720207253886011</v>
      </c>
      <c r="M51" s="22">
        <f t="shared" si="2"/>
        <v>-47.111048478015782</v>
      </c>
      <c r="N51" s="33">
        <f t="shared" si="3"/>
        <v>-8.7749149246475451</v>
      </c>
      <c r="O51" s="22">
        <f t="shared" ref="O51:O58" si="8">(J51-$J$50)/$J$50*100</f>
        <v>-2.7720207253886011</v>
      </c>
      <c r="Q51" s="47"/>
      <c r="R51" s="48" t="s">
        <v>27</v>
      </c>
      <c r="S51" s="49"/>
      <c r="T51" s="49"/>
      <c r="U51" s="49"/>
      <c r="V51" s="49"/>
    </row>
    <row r="52" spans="1:22" x14ac:dyDescent="0.2">
      <c r="A52" s="20" t="s">
        <v>14</v>
      </c>
      <c r="B52" s="21">
        <v>24182</v>
      </c>
      <c r="C52" s="22">
        <v>54.701645137726409</v>
      </c>
      <c r="D52" s="22">
        <f t="shared" si="4"/>
        <v>-8.5988585251540233</v>
      </c>
      <c r="E52" s="22">
        <f t="shared" si="5"/>
        <v>-52.845052845052841</v>
      </c>
      <c r="F52" s="33">
        <f t="shared" si="1"/>
        <v>-18.237760346226668</v>
      </c>
      <c r="G52" s="22">
        <f t="shared" si="7"/>
        <v>-15.656935579505424</v>
      </c>
      <c r="I52" s="25" t="s">
        <v>14</v>
      </c>
      <c r="J52" s="21">
        <v>3401</v>
      </c>
      <c r="K52" s="22">
        <v>56.463176350844343</v>
      </c>
      <c r="L52" s="22">
        <f t="shared" si="6"/>
        <v>-9.3791633359978679</v>
      </c>
      <c r="M52" s="22">
        <f t="shared" si="2"/>
        <v>-52.071589627959412</v>
      </c>
      <c r="N52" s="33">
        <f t="shared" si="3"/>
        <v>-17.331064657267866</v>
      </c>
      <c r="O52" s="22">
        <f t="shared" si="8"/>
        <v>-11.891191709844559</v>
      </c>
      <c r="Q52" s="20" t="s">
        <v>2</v>
      </c>
      <c r="R52" s="21">
        <v>7096</v>
      </c>
      <c r="S52" s="22">
        <v>124.54782194495236</v>
      </c>
      <c r="T52" s="23" t="s">
        <v>45</v>
      </c>
      <c r="U52" s="26" t="s">
        <v>45</v>
      </c>
    </row>
    <row r="53" spans="1:22" x14ac:dyDescent="0.2">
      <c r="A53" s="20" t="s">
        <v>15</v>
      </c>
      <c r="B53" s="21">
        <v>24131</v>
      </c>
      <c r="C53" s="22">
        <v>54.437946978102886</v>
      </c>
      <c r="D53" s="22">
        <f t="shared" si="4"/>
        <v>-0.21090066991977505</v>
      </c>
      <c r="E53" s="22">
        <f t="shared" si="5"/>
        <v>-52.944502944502943</v>
      </c>
      <c r="F53" s="33">
        <f t="shared" si="1"/>
        <v>-18.410197457397889</v>
      </c>
      <c r="G53" s="22">
        <f t="shared" si="7"/>
        <v>-15.834815667399113</v>
      </c>
      <c r="I53" s="25" t="s">
        <v>15</v>
      </c>
      <c r="J53" s="21">
        <v>3381</v>
      </c>
      <c r="K53" s="22">
        <v>55.618487117929284</v>
      </c>
      <c r="L53" s="22">
        <f t="shared" si="6"/>
        <v>-0.58806233460746848</v>
      </c>
      <c r="M53" s="22">
        <f t="shared" si="2"/>
        <v>-52.353438556933483</v>
      </c>
      <c r="N53" s="33">
        <f t="shared" si="3"/>
        <v>-17.817209528439477</v>
      </c>
      <c r="O53" s="22">
        <f t="shared" si="8"/>
        <v>-12.409326424870466</v>
      </c>
      <c r="Q53" s="20" t="s">
        <v>12</v>
      </c>
      <c r="R53" s="21">
        <v>3860</v>
      </c>
      <c r="S53" s="22">
        <v>65.005655955191287</v>
      </c>
      <c r="T53" s="22">
        <v>-6.174039863879436</v>
      </c>
      <c r="U53" s="22">
        <v>-45.603156708004512</v>
      </c>
      <c r="V53" s="23" t="s">
        <v>45</v>
      </c>
    </row>
    <row r="54" spans="1:22" x14ac:dyDescent="0.2">
      <c r="A54" s="20" t="s">
        <v>16</v>
      </c>
      <c r="B54" s="21">
        <v>24358</v>
      </c>
      <c r="C54" s="22">
        <v>54.83136136237281</v>
      </c>
      <c r="D54" s="22">
        <f t="shared" si="4"/>
        <v>0.94069868633707676</v>
      </c>
      <c r="E54" s="22">
        <f>(B54-$B$40)/$B$40*100</f>
        <v>-52.501852501852497</v>
      </c>
      <c r="F54" s="33">
        <f t="shared" si="1"/>
        <v>-17.642683256694617</v>
      </c>
      <c r="G54" s="22">
        <f t="shared" si="7"/>
        <v>-15.043074884029158</v>
      </c>
      <c r="I54" s="25" t="s">
        <v>16</v>
      </c>
      <c r="J54" s="21">
        <v>3428</v>
      </c>
      <c r="K54" s="22">
        <v>56.44602629072471</v>
      </c>
      <c r="L54" s="22">
        <f t="shared" si="6"/>
        <v>1.3901212658976634</v>
      </c>
      <c r="M54" s="22">
        <f t="shared" si="2"/>
        <v>-51.691093573844412</v>
      </c>
      <c r="N54" s="33">
        <f t="shared" si="3"/>
        <v>-16.674769081186195</v>
      </c>
      <c r="O54" s="22">
        <f t="shared" si="8"/>
        <v>-11.191709844559586</v>
      </c>
      <c r="Q54" s="20" t="s">
        <v>13</v>
      </c>
      <c r="R54" s="21">
        <v>3753</v>
      </c>
      <c r="S54" s="22">
        <v>63.033554559891513</v>
      </c>
      <c r="T54" s="22">
        <v>-2.7720207253886011</v>
      </c>
      <c r="U54" s="22">
        <v>-47.111048478015782</v>
      </c>
      <c r="V54" s="22">
        <v>-2.7720207253886011</v>
      </c>
    </row>
    <row r="55" spans="1:22" x14ac:dyDescent="0.2">
      <c r="A55" s="20" t="s">
        <v>17</v>
      </c>
      <c r="B55" s="21">
        <v>23812</v>
      </c>
      <c r="C55" s="23">
        <v>53.489842714209225</v>
      </c>
      <c r="D55" s="22">
        <f t="shared" si="4"/>
        <v>-2.2415633467443961</v>
      </c>
      <c r="E55" s="22">
        <f t="shared" ref="E55:E58" si="9">(B55-$B$40)/$B$40*100</f>
        <v>-53.566553566553566</v>
      </c>
      <c r="F55" s="33">
        <f t="shared" si="1"/>
        <v>-19.488774682174736</v>
      </c>
      <c r="G55" s="22">
        <f t="shared" si="7"/>
        <v>-16.947438177949845</v>
      </c>
      <c r="I55" s="25" t="s">
        <v>17</v>
      </c>
      <c r="J55" s="21">
        <v>3283</v>
      </c>
      <c r="K55" s="23">
        <v>54.150346102027832</v>
      </c>
      <c r="L55" s="22">
        <f t="shared" si="6"/>
        <v>-4.229871645274212</v>
      </c>
      <c r="M55" s="22">
        <f t="shared" si="2"/>
        <v>-53.734498308906431</v>
      </c>
      <c r="N55" s="33">
        <f t="shared" si="3"/>
        <v>-20.199319397180361</v>
      </c>
      <c r="O55" s="22">
        <f t="shared" si="8"/>
        <v>-14.948186528497409</v>
      </c>
      <c r="Q55" s="20" t="s">
        <v>14</v>
      </c>
      <c r="R55" s="21">
        <v>3401</v>
      </c>
      <c r="S55" s="22">
        <v>56.463176350844343</v>
      </c>
      <c r="T55" s="22">
        <v>-9.3791633359978679</v>
      </c>
      <c r="U55" s="22">
        <v>-52.071589627959412</v>
      </c>
      <c r="V55" s="22">
        <v>-11.891191709844559</v>
      </c>
    </row>
    <row r="56" spans="1:22" x14ac:dyDescent="0.2">
      <c r="A56" s="20" t="s">
        <v>18</v>
      </c>
      <c r="B56" s="21">
        <v>23394</v>
      </c>
      <c r="C56" s="41">
        <v>52.468032473576379</v>
      </c>
      <c r="D56" s="22">
        <f t="shared" si="4"/>
        <v>-1.7554174365865951</v>
      </c>
      <c r="E56" s="22">
        <f t="shared" si="9"/>
        <v>-54.381654381654378</v>
      </c>
      <c r="F56" s="33">
        <f t="shared" si="1"/>
        <v>-20.902082769813362</v>
      </c>
      <c r="G56" s="22">
        <f t="shared" si="7"/>
        <v>-18.405357329705975</v>
      </c>
      <c r="I56" s="25" t="s">
        <v>18</v>
      </c>
      <c r="J56" s="21">
        <v>3378</v>
      </c>
      <c r="K56" s="41">
        <v>55.800852999788944</v>
      </c>
      <c r="L56" s="22">
        <f t="shared" si="6"/>
        <v>2.8936947913493758</v>
      </c>
      <c r="M56" s="22">
        <f t="shared" si="2"/>
        <v>-52.39571589627959</v>
      </c>
      <c r="N56" s="33">
        <f t="shared" si="3"/>
        <v>-17.890131259115215</v>
      </c>
      <c r="O56" s="22">
        <f t="shared" si="8"/>
        <v>-12.487046632124352</v>
      </c>
      <c r="Q56" s="20" t="s">
        <v>15</v>
      </c>
      <c r="R56" s="21">
        <v>3381</v>
      </c>
      <c r="S56" s="22">
        <v>55.618487117929284</v>
      </c>
      <c r="T56" s="22">
        <v>-0.58806233460746848</v>
      </c>
      <c r="U56" s="22">
        <v>-52.353438556933483</v>
      </c>
      <c r="V56" s="22">
        <v>-12.409326424870466</v>
      </c>
    </row>
    <row r="57" spans="1:22" x14ac:dyDescent="0.2">
      <c r="A57" s="20" t="s">
        <v>19</v>
      </c>
      <c r="B57" s="21">
        <v>23332</v>
      </c>
      <c r="C57" s="41">
        <v>52.275515118074154</v>
      </c>
      <c r="D57" s="22">
        <f t="shared" si="4"/>
        <v>-0.26502522014191676</v>
      </c>
      <c r="E57" s="22">
        <f t="shared" si="9"/>
        <v>-54.502554502554503</v>
      </c>
      <c r="F57" s="33">
        <f t="shared" si="1"/>
        <v>-21.111712199080333</v>
      </c>
      <c r="G57" s="22">
        <f t="shared" si="7"/>
        <v>-18.621603711066932</v>
      </c>
      <c r="I57" s="25" t="s">
        <v>19</v>
      </c>
      <c r="J57" s="21">
        <v>3334</v>
      </c>
      <c r="K57" s="41">
        <v>55.427798783391403</v>
      </c>
      <c r="L57" s="22">
        <f t="shared" si="6"/>
        <v>-1.3025458851391356</v>
      </c>
      <c r="M57" s="22">
        <f t="shared" si="2"/>
        <v>-53.015783540022539</v>
      </c>
      <c r="N57" s="33">
        <f t="shared" si="3"/>
        <v>-18.959649975692759</v>
      </c>
      <c r="O57" s="22">
        <f t="shared" si="8"/>
        <v>-13.626943005181346</v>
      </c>
      <c r="Q57" s="20" t="s">
        <v>16</v>
      </c>
      <c r="R57" s="21">
        <v>3428</v>
      </c>
      <c r="S57" s="22">
        <v>56.44602629072471</v>
      </c>
      <c r="T57" s="22">
        <v>1.3901212658976634</v>
      </c>
      <c r="U57" s="22">
        <v>-51.691093573844412</v>
      </c>
      <c r="V57" s="22">
        <v>-11.191709844559586</v>
      </c>
    </row>
    <row r="58" spans="1:22" x14ac:dyDescent="0.2">
      <c r="A58" s="20" t="s">
        <v>20</v>
      </c>
      <c r="B58" s="21">
        <v>22756</v>
      </c>
      <c r="C58" s="41">
        <v>50.921585368238738</v>
      </c>
      <c r="D58" s="22">
        <f t="shared" si="4"/>
        <v>-2.4687124978570205</v>
      </c>
      <c r="E58" s="22">
        <f t="shared" si="9"/>
        <v>-55.625755625755623</v>
      </c>
      <c r="F58" s="33">
        <f t="shared" si="1"/>
        <v>-23.059237219367056</v>
      </c>
      <c r="G58" s="22">
        <f t="shared" si="7"/>
        <v>-20.630602350807436</v>
      </c>
      <c r="I58" s="25" t="s">
        <v>20</v>
      </c>
      <c r="J58" s="21">
        <v>3173</v>
      </c>
      <c r="K58" s="41">
        <v>53.123201854748125</v>
      </c>
      <c r="L58" s="22">
        <f t="shared" si="6"/>
        <v>-4.8290341931613678</v>
      </c>
      <c r="M58" s="22">
        <f t="shared" si="2"/>
        <v>-55.284667418263808</v>
      </c>
      <c r="N58" s="33">
        <f t="shared" si="3"/>
        <v>-22.873116188624209</v>
      </c>
      <c r="O58" s="22">
        <f t="shared" si="8"/>
        <v>-17.797927461139896</v>
      </c>
      <c r="Q58" s="20" t="s">
        <v>17</v>
      </c>
      <c r="R58" s="21">
        <v>3283</v>
      </c>
      <c r="S58" s="23">
        <v>54.150346102027832</v>
      </c>
      <c r="T58" s="22">
        <v>-4.229871645274212</v>
      </c>
      <c r="U58" s="22">
        <v>-53.734498308906431</v>
      </c>
      <c r="V58" s="22">
        <v>-14.948186528497409</v>
      </c>
    </row>
    <row r="59" spans="1:22" x14ac:dyDescent="0.2">
      <c r="A59" s="25"/>
      <c r="B59" s="21"/>
      <c r="C59" s="41"/>
      <c r="D59" s="22"/>
      <c r="E59" s="22"/>
      <c r="F59" s="33"/>
      <c r="G59" s="22"/>
      <c r="I59" s="25"/>
      <c r="J59" s="21"/>
      <c r="K59" s="41"/>
      <c r="L59" s="22"/>
      <c r="M59" s="22"/>
      <c r="N59" s="33"/>
      <c r="O59" s="22"/>
      <c r="Q59" s="20" t="s">
        <v>18</v>
      </c>
      <c r="R59" s="21">
        <v>3378</v>
      </c>
      <c r="S59" s="41">
        <v>55.800852999788944</v>
      </c>
      <c r="T59" s="22">
        <v>2.8936947913493758</v>
      </c>
      <c r="U59" s="22">
        <v>-52.39571589627959</v>
      </c>
      <c r="V59" s="22">
        <v>-12.487046632124352</v>
      </c>
    </row>
    <row r="60" spans="1:22" x14ac:dyDescent="0.2">
      <c r="A60" s="25"/>
      <c r="B60" s="21"/>
      <c r="C60" s="41"/>
      <c r="D60" s="22"/>
      <c r="E60" s="22"/>
      <c r="F60" s="33"/>
      <c r="G60" s="22"/>
      <c r="I60" s="25"/>
      <c r="J60" s="21"/>
      <c r="K60" s="41"/>
      <c r="L60" s="22"/>
      <c r="M60" s="22"/>
      <c r="N60" s="33"/>
      <c r="O60" s="22"/>
      <c r="Q60" s="20" t="s">
        <v>19</v>
      </c>
      <c r="R60" s="21">
        <v>3334</v>
      </c>
      <c r="S60" s="41">
        <v>55.427798783391403</v>
      </c>
      <c r="T60" s="22">
        <v>-1.3025458851391356</v>
      </c>
      <c r="U60" s="22">
        <v>-53.015783540022539</v>
      </c>
      <c r="V60" s="22">
        <v>-13.626943005181346</v>
      </c>
    </row>
    <row r="61" spans="1:22" x14ac:dyDescent="0.2">
      <c r="A61" s="25"/>
      <c r="B61" s="21"/>
      <c r="C61" s="41"/>
      <c r="D61" s="22"/>
      <c r="E61" s="22"/>
      <c r="F61" s="33"/>
      <c r="G61" s="22"/>
      <c r="I61" s="25"/>
      <c r="J61" s="21"/>
      <c r="K61" s="41"/>
      <c r="L61" s="22"/>
      <c r="M61" s="22"/>
      <c r="N61" s="33"/>
      <c r="O61" s="22"/>
      <c r="Q61" s="20" t="s">
        <v>20</v>
      </c>
      <c r="R61" s="21">
        <v>3173</v>
      </c>
      <c r="S61" s="41">
        <v>53.123201854748125</v>
      </c>
      <c r="T61" s="22">
        <v>-4.8290341931613678</v>
      </c>
      <c r="U61" s="22">
        <v>-55.284667418263808</v>
      </c>
      <c r="V61" s="22">
        <v>-17.797927461139896</v>
      </c>
    </row>
    <row r="62" spans="1:22" x14ac:dyDescent="0.2">
      <c r="B62" s="14"/>
    </row>
    <row r="63" spans="1:22" x14ac:dyDescent="0.2">
      <c r="B63" s="50"/>
      <c r="C63" s="50"/>
      <c r="D63" s="50"/>
      <c r="E63" s="50"/>
      <c r="F63" s="50"/>
      <c r="G63" s="50"/>
    </row>
    <row r="64" spans="1:22" x14ac:dyDescent="0.2">
      <c r="B64" s="50"/>
      <c r="C64" s="50"/>
      <c r="D64" s="50"/>
      <c r="E64" s="50"/>
      <c r="F64" s="50"/>
      <c r="G64" s="50"/>
      <c r="Q64" s="12" t="s">
        <v>30</v>
      </c>
    </row>
    <row r="65" spans="2:7" x14ac:dyDescent="0.2">
      <c r="B65" s="50"/>
      <c r="C65" s="50"/>
      <c r="D65" s="50"/>
      <c r="E65" s="50"/>
      <c r="F65" s="50"/>
      <c r="G65" s="50"/>
    </row>
    <row r="66" spans="2:7" x14ac:dyDescent="0.2">
      <c r="B66" s="50"/>
      <c r="C66" s="50"/>
      <c r="D66" s="50"/>
      <c r="E66" s="50"/>
      <c r="F66" s="50"/>
      <c r="G66" s="50"/>
    </row>
    <row r="67" spans="2:7" x14ac:dyDescent="0.2">
      <c r="B67" s="50"/>
      <c r="C67" s="50"/>
      <c r="D67" s="50"/>
      <c r="E67" s="50"/>
      <c r="F67" s="50"/>
      <c r="G67" s="50"/>
    </row>
    <row r="68" spans="2:7" x14ac:dyDescent="0.2">
      <c r="B68" s="50"/>
      <c r="C68" s="50"/>
      <c r="D68" s="50"/>
      <c r="E68" s="50"/>
      <c r="F68" s="50"/>
      <c r="G68" s="50"/>
    </row>
    <row r="69" spans="2:7" x14ac:dyDescent="0.2">
      <c r="B69" s="50"/>
      <c r="C69" s="50"/>
      <c r="D69" s="50"/>
      <c r="E69" s="50"/>
      <c r="F69" s="50"/>
      <c r="G69" s="50"/>
    </row>
    <row r="70" spans="2:7" x14ac:dyDescent="0.2">
      <c r="B70" s="50"/>
      <c r="C70" s="50"/>
      <c r="D70" s="50"/>
      <c r="E70" s="50"/>
      <c r="F70" s="50"/>
      <c r="G70" s="50"/>
    </row>
    <row r="71" spans="2:7" x14ac:dyDescent="0.2">
      <c r="B71" s="50"/>
      <c r="C71" s="50"/>
      <c r="D71" s="50"/>
      <c r="E71" s="50"/>
      <c r="F71" s="50"/>
      <c r="G71" s="50"/>
    </row>
    <row r="72" spans="2:7" x14ac:dyDescent="0.2">
      <c r="B72" s="50"/>
      <c r="C72" s="50"/>
      <c r="D72" s="50"/>
      <c r="E72" s="50"/>
      <c r="F72" s="50"/>
      <c r="G72" s="50"/>
    </row>
    <row r="73" spans="2:7" x14ac:dyDescent="0.2">
      <c r="B73" s="50"/>
      <c r="C73" s="50"/>
      <c r="D73" s="50"/>
      <c r="E73" s="50"/>
      <c r="F73" s="50"/>
      <c r="G73" s="50"/>
    </row>
    <row r="74" spans="2:7" x14ac:dyDescent="0.2">
      <c r="B74" s="50"/>
      <c r="C74" s="50"/>
      <c r="D74" s="50"/>
      <c r="E74" s="50"/>
      <c r="F74" s="50"/>
      <c r="G74" s="50"/>
    </row>
    <row r="75" spans="2:7" x14ac:dyDescent="0.2">
      <c r="B75" s="50"/>
      <c r="C75" s="50"/>
      <c r="D75" s="50"/>
      <c r="E75" s="50"/>
      <c r="F75" s="50"/>
      <c r="G75" s="50"/>
    </row>
    <row r="76" spans="2:7" x14ac:dyDescent="0.2">
      <c r="B76" s="50"/>
      <c r="C76" s="50"/>
      <c r="D76" s="50"/>
      <c r="E76" s="50"/>
      <c r="F76" s="50"/>
      <c r="G76" s="50"/>
    </row>
    <row r="77" spans="2:7" x14ac:dyDescent="0.2">
      <c r="B77" s="50"/>
      <c r="C77" s="50"/>
      <c r="D77" s="50"/>
      <c r="E77" s="50"/>
      <c r="F77" s="50"/>
      <c r="G77" s="50"/>
    </row>
    <row r="78" spans="2:7" x14ac:dyDescent="0.2">
      <c r="B78" s="50"/>
      <c r="C78" s="50"/>
      <c r="D78" s="50"/>
      <c r="E78" s="50"/>
      <c r="F78" s="50"/>
      <c r="G78" s="50"/>
    </row>
    <row r="79" spans="2:7" x14ac:dyDescent="0.2">
      <c r="B79" s="50"/>
      <c r="C79" s="50"/>
      <c r="D79" s="50"/>
      <c r="E79" s="50"/>
      <c r="F79" s="50"/>
      <c r="G79" s="50"/>
    </row>
    <row r="80" spans="2:7" x14ac:dyDescent="0.2">
      <c r="B80" s="50"/>
      <c r="C80" s="50"/>
      <c r="D80" s="50"/>
      <c r="E80" s="50"/>
      <c r="F80" s="50"/>
      <c r="G80" s="50"/>
    </row>
    <row r="81" spans="2:10" x14ac:dyDescent="0.2">
      <c r="B81" s="50"/>
      <c r="C81" s="50"/>
      <c r="D81" s="50"/>
      <c r="E81" s="50"/>
      <c r="F81" s="50"/>
      <c r="G81" s="50"/>
    </row>
    <row r="82" spans="2:10" x14ac:dyDescent="0.2">
      <c r="B82" s="50"/>
      <c r="C82" s="50"/>
      <c r="D82" s="50"/>
      <c r="E82" s="50"/>
      <c r="F82" s="50"/>
      <c r="G82" s="50"/>
    </row>
    <row r="83" spans="2:10" x14ac:dyDescent="0.2">
      <c r="B83" s="50"/>
      <c r="C83" s="50"/>
      <c r="D83" s="50"/>
      <c r="E83" s="50"/>
      <c r="F83" s="50"/>
      <c r="G83" s="50"/>
    </row>
    <row r="84" spans="2:10" x14ac:dyDescent="0.2">
      <c r="B84" s="50"/>
      <c r="C84" s="50"/>
      <c r="D84" s="50"/>
      <c r="E84" s="50"/>
      <c r="F84" s="50"/>
      <c r="G84" s="50"/>
    </row>
    <row r="85" spans="2:10" x14ac:dyDescent="0.2">
      <c r="B85" s="50"/>
      <c r="C85" s="50"/>
      <c r="D85" s="50"/>
      <c r="E85" s="50"/>
      <c r="F85" s="50"/>
      <c r="G85" s="50"/>
    </row>
    <row r="86" spans="2:10" x14ac:dyDescent="0.2">
      <c r="B86" s="50"/>
      <c r="C86" s="50"/>
      <c r="D86" s="50"/>
      <c r="E86" s="50"/>
      <c r="F86" s="50"/>
      <c r="G86" s="50"/>
    </row>
    <row r="87" spans="2:10" x14ac:dyDescent="0.2">
      <c r="B87" s="50"/>
      <c r="C87" s="50"/>
      <c r="D87" s="50"/>
      <c r="E87" s="50"/>
      <c r="F87" s="50"/>
      <c r="G87" s="50"/>
    </row>
    <row r="88" spans="2:10" x14ac:dyDescent="0.2">
      <c r="B88" s="50"/>
      <c r="C88" s="50"/>
      <c r="D88" s="50"/>
      <c r="E88" s="50"/>
      <c r="F88" s="50"/>
      <c r="G88" s="50"/>
    </row>
    <row r="89" spans="2:10" x14ac:dyDescent="0.2">
      <c r="B89" s="50"/>
      <c r="C89" s="50"/>
      <c r="D89" s="50"/>
      <c r="E89" s="50"/>
      <c r="F89" s="50"/>
      <c r="G89" s="50"/>
    </row>
    <row r="90" spans="2:10" x14ac:dyDescent="0.2">
      <c r="J90" s="51"/>
    </row>
  </sheetData>
  <mergeCells count="2">
    <mergeCell ref="R40:V40"/>
    <mergeCell ref="R51:V51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11A05-67E8-4165-BA03-3EAE54389179}">
  <dimension ref="A1:R23"/>
  <sheetViews>
    <sheetView topLeftCell="A2" zoomScaleNormal="100" workbookViewId="0">
      <selection activeCell="D7" sqref="D7:W7"/>
    </sheetView>
  </sheetViews>
  <sheetFormatPr defaultRowHeight="12.75" x14ac:dyDescent="0.2"/>
  <cols>
    <col min="1" max="1" width="10.625" style="446" customWidth="1"/>
    <col min="2" max="16384" width="9" style="446"/>
  </cols>
  <sheetData>
    <row r="1" spans="1:10" hidden="1" x14ac:dyDescent="0.2">
      <c r="A1" s="445" t="e">
        <f ca="1">DotStatQuery(B1)</f>
        <v>#NAME?</v>
      </c>
      <c r="B1" s="445" t="s">
        <v>337</v>
      </c>
    </row>
    <row r="2" spans="1:10" s="685" customFormat="1" x14ac:dyDescent="0.2">
      <c r="A2" s="598" t="s">
        <v>128</v>
      </c>
    </row>
    <row r="3" spans="1:10" x14ac:dyDescent="0.2">
      <c r="A3" s="448" t="s">
        <v>129</v>
      </c>
      <c r="B3" s="449"/>
      <c r="C3" s="450" t="s">
        <v>130</v>
      </c>
      <c r="D3" s="451"/>
      <c r="E3" s="451"/>
      <c r="F3" s="451"/>
      <c r="G3" s="451"/>
      <c r="H3" s="452"/>
      <c r="J3" s="539" t="s">
        <v>338</v>
      </c>
    </row>
    <row r="4" spans="1:10" x14ac:dyDescent="0.2">
      <c r="A4" s="448" t="s">
        <v>131</v>
      </c>
      <c r="B4" s="449"/>
      <c r="C4" s="450" t="s">
        <v>259</v>
      </c>
      <c r="D4" s="451"/>
      <c r="E4" s="451"/>
      <c r="F4" s="451"/>
      <c r="G4" s="451"/>
      <c r="H4" s="452"/>
    </row>
    <row r="5" spans="1:10" x14ac:dyDescent="0.2">
      <c r="A5" s="448" t="s">
        <v>134</v>
      </c>
      <c r="B5" s="449"/>
      <c r="C5" s="686" t="s">
        <v>132</v>
      </c>
      <c r="D5" s="687"/>
      <c r="E5" s="687"/>
      <c r="F5" s="687"/>
      <c r="G5" s="687"/>
      <c r="H5" s="688"/>
    </row>
    <row r="6" spans="1:10" x14ac:dyDescent="0.2">
      <c r="A6" s="448" t="s">
        <v>135</v>
      </c>
      <c r="B6" s="449"/>
      <c r="C6" s="450" t="s">
        <v>132</v>
      </c>
      <c r="D6" s="451"/>
      <c r="E6" s="451"/>
      <c r="F6" s="451"/>
      <c r="G6" s="451"/>
      <c r="H6" s="452"/>
    </row>
    <row r="7" spans="1:10" x14ac:dyDescent="0.2">
      <c r="A7" s="448" t="s">
        <v>139</v>
      </c>
      <c r="B7" s="449"/>
      <c r="C7" s="450" t="s">
        <v>132</v>
      </c>
      <c r="D7" s="451"/>
      <c r="E7" s="451"/>
      <c r="F7" s="451"/>
      <c r="G7" s="451"/>
      <c r="H7" s="452"/>
    </row>
    <row r="8" spans="1:10" x14ac:dyDescent="0.2">
      <c r="A8" s="448" t="s">
        <v>138</v>
      </c>
      <c r="B8" s="449"/>
      <c r="C8" s="450" t="s">
        <v>132</v>
      </c>
      <c r="D8" s="451"/>
      <c r="E8" s="451"/>
      <c r="F8" s="451"/>
      <c r="G8" s="451"/>
      <c r="H8" s="452"/>
    </row>
    <row r="9" spans="1:10" x14ac:dyDescent="0.2">
      <c r="A9" s="448" t="s">
        <v>140</v>
      </c>
      <c r="B9" s="449"/>
      <c r="C9" s="450" t="s">
        <v>132</v>
      </c>
      <c r="D9" s="451"/>
      <c r="E9" s="451"/>
      <c r="F9" s="451"/>
      <c r="G9" s="451"/>
      <c r="H9" s="452"/>
    </row>
    <row r="10" spans="1:10" x14ac:dyDescent="0.2">
      <c r="A10" s="448" t="s">
        <v>143</v>
      </c>
      <c r="B10" s="449"/>
      <c r="C10" s="450" t="s">
        <v>147</v>
      </c>
      <c r="D10" s="451"/>
      <c r="E10" s="451"/>
      <c r="F10" s="451"/>
      <c r="G10" s="451"/>
      <c r="H10" s="452"/>
    </row>
    <row r="11" spans="1:10" ht="31.5" x14ac:dyDescent="0.2">
      <c r="A11" s="456" t="s">
        <v>133</v>
      </c>
      <c r="B11" s="457"/>
      <c r="C11" s="463" t="s">
        <v>325</v>
      </c>
      <c r="D11" s="463" t="s">
        <v>326</v>
      </c>
      <c r="E11" s="463" t="s">
        <v>339</v>
      </c>
      <c r="F11" s="463" t="s">
        <v>329</v>
      </c>
      <c r="G11" s="463" t="s">
        <v>330</v>
      </c>
      <c r="H11" s="463" t="s">
        <v>132</v>
      </c>
    </row>
    <row r="12" spans="1:10" ht="13.5" x14ac:dyDescent="0.25">
      <c r="A12" s="472" t="s">
        <v>136</v>
      </c>
      <c r="B12" s="473" t="s">
        <v>144</v>
      </c>
      <c r="C12" s="473" t="s">
        <v>144</v>
      </c>
      <c r="D12" s="473" t="s">
        <v>144</v>
      </c>
      <c r="E12" s="473" t="s">
        <v>144</v>
      </c>
      <c r="F12" s="473" t="s">
        <v>144</v>
      </c>
      <c r="G12" s="473" t="s">
        <v>144</v>
      </c>
      <c r="H12" s="473" t="s">
        <v>144</v>
      </c>
    </row>
    <row r="13" spans="1:10" ht="13.5" x14ac:dyDescent="0.25">
      <c r="A13" s="492" t="s">
        <v>137</v>
      </c>
      <c r="B13" s="473" t="s">
        <v>144</v>
      </c>
      <c r="C13" s="643">
        <v>573</v>
      </c>
      <c r="D13" s="643">
        <v>58</v>
      </c>
      <c r="E13" s="643">
        <v>681</v>
      </c>
      <c r="F13" s="643">
        <v>123</v>
      </c>
      <c r="G13" s="643">
        <v>27</v>
      </c>
      <c r="H13" s="643">
        <v>1462</v>
      </c>
    </row>
    <row r="14" spans="1:10" ht="13.5" x14ac:dyDescent="0.25">
      <c r="A14" s="492" t="s">
        <v>210</v>
      </c>
      <c r="B14" s="473" t="s">
        <v>144</v>
      </c>
      <c r="C14" s="645">
        <v>79</v>
      </c>
      <c r="D14" s="645">
        <v>8</v>
      </c>
      <c r="E14" s="645">
        <v>93</v>
      </c>
      <c r="F14" s="645">
        <v>21</v>
      </c>
      <c r="G14" s="645">
        <v>5</v>
      </c>
      <c r="H14" s="645">
        <v>206</v>
      </c>
    </row>
    <row r="15" spans="1:10" ht="13.5" x14ac:dyDescent="0.25">
      <c r="A15" s="492" t="s">
        <v>211</v>
      </c>
      <c r="B15" s="473" t="s">
        <v>144</v>
      </c>
      <c r="C15" s="643">
        <v>150</v>
      </c>
      <c r="D15" s="643">
        <v>18</v>
      </c>
      <c r="E15" s="643">
        <v>161</v>
      </c>
      <c r="F15" s="643">
        <v>28</v>
      </c>
      <c r="G15" s="643">
        <v>5</v>
      </c>
      <c r="H15" s="643">
        <v>362</v>
      </c>
    </row>
    <row r="16" spans="1:10" ht="13.5" x14ac:dyDescent="0.25">
      <c r="A16" s="492" t="s">
        <v>212</v>
      </c>
      <c r="B16" s="473" t="s">
        <v>144</v>
      </c>
      <c r="C16" s="645">
        <v>226</v>
      </c>
      <c r="D16" s="645">
        <v>22</v>
      </c>
      <c r="E16" s="645">
        <v>251</v>
      </c>
      <c r="F16" s="645">
        <v>40</v>
      </c>
      <c r="G16" s="645">
        <v>12</v>
      </c>
      <c r="H16" s="645">
        <v>551</v>
      </c>
    </row>
    <row r="17" spans="1:18" ht="13.5" x14ac:dyDescent="0.25">
      <c r="A17" s="492" t="s">
        <v>213</v>
      </c>
      <c r="B17" s="473" t="s">
        <v>144</v>
      </c>
      <c r="C17" s="643">
        <v>118</v>
      </c>
      <c r="D17" s="643">
        <v>10</v>
      </c>
      <c r="E17" s="643">
        <v>176</v>
      </c>
      <c r="F17" s="643">
        <v>34</v>
      </c>
      <c r="G17" s="643">
        <v>5</v>
      </c>
      <c r="H17" s="643">
        <v>343</v>
      </c>
    </row>
    <row r="18" spans="1:18" x14ac:dyDescent="0.2">
      <c r="A18" s="538" t="s">
        <v>340</v>
      </c>
    </row>
    <row r="19" spans="1:18" x14ac:dyDescent="0.2">
      <c r="J19" s="558" t="s">
        <v>188</v>
      </c>
    </row>
    <row r="20" spans="1:18" x14ac:dyDescent="0.2">
      <c r="A20" s="654"/>
    </row>
    <row r="22" spans="1:18" ht="34.5" thickBot="1" x14ac:dyDescent="0.25">
      <c r="A22" s="689" t="s">
        <v>136</v>
      </c>
      <c r="B22" s="544" t="s">
        <v>325</v>
      </c>
      <c r="C22" s="544" t="s">
        <v>326</v>
      </c>
      <c r="D22" s="544" t="s">
        <v>328</v>
      </c>
      <c r="E22" s="544" t="s">
        <v>329</v>
      </c>
      <c r="F22" s="544" t="s">
        <v>330</v>
      </c>
      <c r="G22" s="544" t="s">
        <v>132</v>
      </c>
    </row>
    <row r="23" spans="1:18" s="491" customFormat="1" x14ac:dyDescent="0.2">
      <c r="A23" s="690" t="s">
        <v>184</v>
      </c>
      <c r="B23" s="691">
        <v>573</v>
      </c>
      <c r="C23" s="691">
        <v>58</v>
      </c>
      <c r="D23" s="691">
        <v>681</v>
      </c>
      <c r="E23" s="691">
        <v>123</v>
      </c>
      <c r="F23" s="691">
        <v>27</v>
      </c>
      <c r="G23" s="691">
        <v>1462</v>
      </c>
      <c r="J23" s="676"/>
      <c r="K23" s="692"/>
      <c r="L23" s="692"/>
      <c r="M23" s="693"/>
      <c r="N23" s="692"/>
      <c r="O23" s="692"/>
      <c r="P23" s="692"/>
      <c r="Q23" s="692"/>
      <c r="R23" s="692"/>
    </row>
  </sheetData>
  <mergeCells count="17">
    <mergeCell ref="A9:B9"/>
    <mergeCell ref="C9:H9"/>
    <mergeCell ref="A10:B10"/>
    <mergeCell ref="C10:H10"/>
    <mergeCell ref="A11:B11"/>
    <mergeCell ref="A6:B6"/>
    <mergeCell ref="C6:H6"/>
    <mergeCell ref="A7:B7"/>
    <mergeCell ref="C7:H7"/>
    <mergeCell ref="A8:B8"/>
    <mergeCell ref="C8:H8"/>
    <mergeCell ref="A3:B3"/>
    <mergeCell ref="C3:H3"/>
    <mergeCell ref="A4:B4"/>
    <mergeCell ref="C4:H4"/>
    <mergeCell ref="A5:B5"/>
    <mergeCell ref="C5:H5"/>
  </mergeCells>
  <hyperlinks>
    <hyperlink ref="A2" r:id="rId1" display="http://dati.istat.it/OECDStat_Metadata/ShowMetadata.ashx?Dataset=DCIS_INCIDENTISTR1&amp;ShowOnWeb=true&amp;Lang=it" xr:uid="{53174E3E-40D3-4D22-A590-90B4915510FA}"/>
    <hyperlink ref="C5" r:id="rId2" display="http://dati.istat.it/OECDStat_Metadata/ShowMetadata.ashx?Dataset=DCIS_INCIDENTISTR1&amp;Coords=[ORA].[99]&amp;ShowOnWeb=true&amp;Lang=it" xr:uid="{D23D1C1D-A28E-409D-A1E5-179D9B525939}"/>
    <hyperlink ref="A18" r:id="rId3" display="http://dativ7b.istat.it//index.aspx?DatasetCode=DCIS_INCIDENTISTR1" xr:uid="{903AEE79-48C5-4832-BDB3-2B4449D96AD7}"/>
  </hyperlinks>
  <pageMargins left="0.7" right="0.7" top="0.75" bottom="0.75" header="0.3" footer="0.3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BC739-1530-472E-81B5-8D399992F837}">
  <dimension ref="A1:K30"/>
  <sheetViews>
    <sheetView topLeftCell="A2" zoomScaleNormal="100" workbookViewId="0">
      <selection activeCell="D7" sqref="D7:W7"/>
    </sheetView>
  </sheetViews>
  <sheetFormatPr defaultRowHeight="12.75" x14ac:dyDescent="0.2"/>
  <cols>
    <col min="1" max="1" width="24" style="446" customWidth="1"/>
    <col min="2" max="2" width="18.5" style="446" customWidth="1"/>
    <col min="3" max="3" width="9" style="446"/>
    <col min="4" max="4" width="23.625" style="446" customWidth="1"/>
    <col min="5" max="11" width="9" style="446"/>
    <col min="12" max="12" width="12.375" style="446" customWidth="1"/>
    <col min="13" max="17" width="8.75" style="446" bestFit="1" customWidth="1"/>
    <col min="18" max="16384" width="9" style="446"/>
  </cols>
  <sheetData>
    <row r="1" spans="1:8" hidden="1" x14ac:dyDescent="0.2">
      <c r="A1" s="445" t="e">
        <f ca="1">DotStatQuery(B1)</f>
        <v>#NAME?</v>
      </c>
      <c r="B1" s="445" t="s">
        <v>341</v>
      </c>
    </row>
    <row r="2" spans="1:8" s="685" customFormat="1" x14ac:dyDescent="0.2">
      <c r="A2" s="598" t="s">
        <v>128</v>
      </c>
    </row>
    <row r="3" spans="1:8" x14ac:dyDescent="0.2">
      <c r="A3" s="448" t="s">
        <v>129</v>
      </c>
      <c r="B3" s="449"/>
      <c r="C3" s="450" t="s">
        <v>130</v>
      </c>
      <c r="D3" s="451"/>
      <c r="E3" s="451"/>
      <c r="F3" s="452"/>
      <c r="H3" s="539" t="s">
        <v>342</v>
      </c>
    </row>
    <row r="4" spans="1:8" x14ac:dyDescent="0.2">
      <c r="A4" s="448" t="s">
        <v>131</v>
      </c>
      <c r="B4" s="449"/>
      <c r="C4" s="450" t="s">
        <v>260</v>
      </c>
      <c r="D4" s="451"/>
      <c r="E4" s="451"/>
      <c r="F4" s="452"/>
    </row>
    <row r="5" spans="1:8" x14ac:dyDescent="0.2">
      <c r="A5" s="448" t="s">
        <v>134</v>
      </c>
      <c r="B5" s="449"/>
      <c r="C5" s="686" t="s">
        <v>132</v>
      </c>
      <c r="D5" s="687"/>
      <c r="E5" s="687"/>
      <c r="F5" s="688"/>
    </row>
    <row r="6" spans="1:8" x14ac:dyDescent="0.2">
      <c r="A6" s="448" t="s">
        <v>135</v>
      </c>
      <c r="B6" s="449"/>
      <c r="C6" s="450" t="s">
        <v>132</v>
      </c>
      <c r="D6" s="451"/>
      <c r="E6" s="451"/>
      <c r="F6" s="452"/>
    </row>
    <row r="7" spans="1:8" x14ac:dyDescent="0.2">
      <c r="A7" s="448" t="s">
        <v>139</v>
      </c>
      <c r="B7" s="449"/>
      <c r="C7" s="450" t="s">
        <v>132</v>
      </c>
      <c r="D7" s="451"/>
      <c r="E7" s="451"/>
      <c r="F7" s="452"/>
    </row>
    <row r="8" spans="1:8" x14ac:dyDescent="0.2">
      <c r="A8" s="448" t="s">
        <v>138</v>
      </c>
      <c r="B8" s="449"/>
      <c r="C8" s="450" t="s">
        <v>132</v>
      </c>
      <c r="D8" s="451"/>
      <c r="E8" s="451"/>
      <c r="F8" s="452"/>
    </row>
    <row r="9" spans="1:8" x14ac:dyDescent="0.2">
      <c r="A9" s="448" t="s">
        <v>140</v>
      </c>
      <c r="B9" s="449"/>
      <c r="C9" s="450" t="s">
        <v>132</v>
      </c>
      <c r="D9" s="451"/>
      <c r="E9" s="451"/>
      <c r="F9" s="452"/>
    </row>
    <row r="10" spans="1:8" x14ac:dyDescent="0.2">
      <c r="A10" s="448" t="s">
        <v>143</v>
      </c>
      <c r="B10" s="449"/>
      <c r="C10" s="450" t="s">
        <v>147</v>
      </c>
      <c r="D10" s="451"/>
      <c r="E10" s="451"/>
      <c r="F10" s="452"/>
    </row>
    <row r="11" spans="1:8" x14ac:dyDescent="0.2">
      <c r="A11" s="456" t="s">
        <v>133</v>
      </c>
      <c r="B11" s="457"/>
      <c r="C11" s="463" t="s">
        <v>339</v>
      </c>
      <c r="D11" s="463" t="s">
        <v>329</v>
      </c>
      <c r="E11" s="463" t="s">
        <v>331</v>
      </c>
      <c r="F11" s="463" t="s">
        <v>132</v>
      </c>
    </row>
    <row r="12" spans="1:8" ht="13.5" x14ac:dyDescent="0.25">
      <c r="A12" s="472" t="s">
        <v>136</v>
      </c>
      <c r="B12" s="473" t="s">
        <v>144</v>
      </c>
      <c r="C12" s="473" t="s">
        <v>144</v>
      </c>
      <c r="D12" s="473" t="s">
        <v>144</v>
      </c>
      <c r="E12" s="473" t="s">
        <v>144</v>
      </c>
      <c r="F12" s="473" t="s">
        <v>144</v>
      </c>
    </row>
    <row r="13" spans="1:8" ht="13.5" x14ac:dyDescent="0.25">
      <c r="A13" s="492" t="s">
        <v>137</v>
      </c>
      <c r="B13" s="473" t="s">
        <v>144</v>
      </c>
      <c r="C13" s="643">
        <v>105</v>
      </c>
      <c r="D13" s="643">
        <v>31</v>
      </c>
      <c r="E13" s="643">
        <v>1</v>
      </c>
      <c r="F13" s="643">
        <v>137</v>
      </c>
    </row>
    <row r="14" spans="1:8" ht="13.5" x14ac:dyDescent="0.25">
      <c r="A14" s="492" t="s">
        <v>210</v>
      </c>
      <c r="B14" s="473" t="s">
        <v>144</v>
      </c>
      <c r="C14" s="645">
        <v>24</v>
      </c>
      <c r="D14" s="645">
        <v>12</v>
      </c>
      <c r="E14" s="645" t="s">
        <v>173</v>
      </c>
      <c r="F14" s="645">
        <v>36</v>
      </c>
    </row>
    <row r="15" spans="1:8" ht="13.5" x14ac:dyDescent="0.25">
      <c r="A15" s="492" t="s">
        <v>211</v>
      </c>
      <c r="B15" s="473" t="s">
        <v>144</v>
      </c>
      <c r="C15" s="643">
        <v>30</v>
      </c>
      <c r="D15" s="643">
        <v>4</v>
      </c>
      <c r="E15" s="643">
        <v>1</v>
      </c>
      <c r="F15" s="643">
        <v>35</v>
      </c>
    </row>
    <row r="16" spans="1:8" ht="13.5" x14ac:dyDescent="0.25">
      <c r="A16" s="492" t="s">
        <v>212</v>
      </c>
      <c r="B16" s="473" t="s">
        <v>144</v>
      </c>
      <c r="C16" s="645">
        <v>10</v>
      </c>
      <c r="D16" s="645">
        <v>4</v>
      </c>
      <c r="E16" s="645" t="s">
        <v>173</v>
      </c>
      <c r="F16" s="645">
        <v>14</v>
      </c>
    </row>
    <row r="17" spans="1:11" ht="13.5" x14ac:dyDescent="0.25">
      <c r="A17" s="492" t="s">
        <v>213</v>
      </c>
      <c r="B17" s="473" t="s">
        <v>144</v>
      </c>
      <c r="C17" s="643">
        <v>41</v>
      </c>
      <c r="D17" s="643">
        <v>11</v>
      </c>
      <c r="E17" s="643" t="s">
        <v>173</v>
      </c>
      <c r="F17" s="643">
        <v>52</v>
      </c>
    </row>
    <row r="18" spans="1:11" x14ac:dyDescent="0.2">
      <c r="A18" s="538" t="s">
        <v>343</v>
      </c>
    </row>
    <row r="20" spans="1:11" ht="13.5" thickBot="1" x14ac:dyDescent="0.25">
      <c r="A20" s="543" t="s">
        <v>136</v>
      </c>
      <c r="B20" s="544" t="s">
        <v>328</v>
      </c>
      <c r="C20" s="544" t="s">
        <v>329</v>
      </c>
      <c r="D20" s="544" t="s">
        <v>331</v>
      </c>
      <c r="E20" s="544" t="s">
        <v>132</v>
      </c>
    </row>
    <row r="21" spans="1:11" x14ac:dyDescent="0.2">
      <c r="A21" s="694" t="s">
        <v>184</v>
      </c>
      <c r="B21" s="643">
        <v>105</v>
      </c>
      <c r="C21" s="643">
        <v>31</v>
      </c>
      <c r="D21" s="683">
        <v>1</v>
      </c>
      <c r="E21" s="643">
        <v>137</v>
      </c>
      <c r="H21" s="558" t="s">
        <v>188</v>
      </c>
    </row>
    <row r="30" spans="1:11" x14ac:dyDescent="0.2">
      <c r="K30" s="658" t="s">
        <v>104</v>
      </c>
    </row>
  </sheetData>
  <mergeCells count="17">
    <mergeCell ref="A9:B9"/>
    <mergeCell ref="C9:F9"/>
    <mergeCell ref="A10:B10"/>
    <mergeCell ref="C10:F10"/>
    <mergeCell ref="A11:B11"/>
    <mergeCell ref="A6:B6"/>
    <mergeCell ref="C6:F6"/>
    <mergeCell ref="A7:B7"/>
    <mergeCell ref="C7:F7"/>
    <mergeCell ref="A8:B8"/>
    <mergeCell ref="C8:F8"/>
    <mergeCell ref="A3:B3"/>
    <mergeCell ref="C3:F3"/>
    <mergeCell ref="A4:B4"/>
    <mergeCell ref="C4:F4"/>
    <mergeCell ref="A5:B5"/>
    <mergeCell ref="C5:F5"/>
  </mergeCells>
  <hyperlinks>
    <hyperlink ref="A2" r:id="rId1" display="http://dati.istat.it/OECDStat_Metadata/ShowMetadata.ashx?Dataset=DCIS_INCIDENTISTR1&amp;ShowOnWeb=true&amp;Lang=it" xr:uid="{AC70D9EC-7CDC-4729-A5F3-CD8CDD9E3CA2}"/>
    <hyperlink ref="C5" r:id="rId2" display="http://dati.istat.it/OECDStat_Metadata/ShowMetadata.ashx?Dataset=DCIS_INCIDENTISTR1&amp;Coords=[ORA].[99]&amp;ShowOnWeb=true&amp;Lang=it" xr:uid="{CA668398-04B1-4DC8-9C4D-7B951B39769C}"/>
    <hyperlink ref="A18" r:id="rId3" display="http://dativ7b.istat.it//index.aspx?DatasetCode=DCIS_INCIDENTISTR1" xr:uid="{1079E781-338A-4E82-BEB9-43385C34E85D}"/>
  </hyperlinks>
  <pageMargins left="0.7" right="0.7" top="0.75" bottom="0.75" header="0.3" footer="0.3"/>
  <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CB832-64E6-472E-AB97-D6631B4838E5}">
  <dimension ref="A1:K20"/>
  <sheetViews>
    <sheetView zoomScaleNormal="100" workbookViewId="0">
      <selection activeCell="D7" sqref="D7:W7"/>
    </sheetView>
  </sheetViews>
  <sheetFormatPr defaultRowHeight="12.75" x14ac:dyDescent="0.2"/>
  <cols>
    <col min="1" max="1" width="24" style="446" customWidth="1"/>
    <col min="2" max="2" width="11.75" style="446" customWidth="1"/>
    <col min="3" max="11" width="9" style="446"/>
    <col min="12" max="12" width="13.125" style="446" customWidth="1"/>
    <col min="13" max="14" width="9" style="446"/>
    <col min="15" max="15" width="8.75" style="446" bestFit="1" customWidth="1"/>
    <col min="16" max="16384" width="9" style="446"/>
  </cols>
  <sheetData>
    <row r="1" spans="1:11" s="685" customFormat="1" x14ac:dyDescent="0.2">
      <c r="A1" s="598" t="s">
        <v>128</v>
      </c>
    </row>
    <row r="2" spans="1:11" x14ac:dyDescent="0.2">
      <c r="A2" s="448" t="s">
        <v>129</v>
      </c>
      <c r="B2" s="449"/>
      <c r="C2" s="450" t="s">
        <v>130</v>
      </c>
      <c r="D2" s="451"/>
      <c r="E2" s="451"/>
      <c r="F2" s="451"/>
      <c r="G2" s="451"/>
      <c r="H2" s="451"/>
      <c r="I2" s="452"/>
      <c r="K2" s="539" t="s">
        <v>344</v>
      </c>
    </row>
    <row r="3" spans="1:11" x14ac:dyDescent="0.2">
      <c r="A3" s="448" t="s">
        <v>131</v>
      </c>
      <c r="B3" s="449"/>
      <c r="C3" s="450" t="s">
        <v>261</v>
      </c>
      <c r="D3" s="451"/>
      <c r="E3" s="451"/>
      <c r="F3" s="451"/>
      <c r="G3" s="451"/>
      <c r="H3" s="451"/>
      <c r="I3" s="452"/>
    </row>
    <row r="4" spans="1:11" x14ac:dyDescent="0.2">
      <c r="A4" s="448" t="s">
        <v>134</v>
      </c>
      <c r="B4" s="449"/>
      <c r="C4" s="686" t="s">
        <v>132</v>
      </c>
      <c r="D4" s="687"/>
      <c r="E4" s="687"/>
      <c r="F4" s="687"/>
      <c r="G4" s="687"/>
      <c r="H4" s="687"/>
      <c r="I4" s="688"/>
    </row>
    <row r="5" spans="1:11" x14ac:dyDescent="0.2">
      <c r="A5" s="448" t="s">
        <v>135</v>
      </c>
      <c r="B5" s="449"/>
      <c r="C5" s="450" t="s">
        <v>132</v>
      </c>
      <c r="D5" s="451"/>
      <c r="E5" s="451"/>
      <c r="F5" s="451"/>
      <c r="G5" s="451"/>
      <c r="H5" s="451"/>
      <c r="I5" s="452"/>
    </row>
    <row r="6" spans="1:11" x14ac:dyDescent="0.2">
      <c r="A6" s="448" t="s">
        <v>139</v>
      </c>
      <c r="B6" s="449"/>
      <c r="C6" s="450" t="s">
        <v>132</v>
      </c>
      <c r="D6" s="451"/>
      <c r="E6" s="451"/>
      <c r="F6" s="451"/>
      <c r="G6" s="451"/>
      <c r="H6" s="451"/>
      <c r="I6" s="452"/>
    </row>
    <row r="7" spans="1:11" x14ac:dyDescent="0.2">
      <c r="A7" s="448" t="s">
        <v>138</v>
      </c>
      <c r="B7" s="449"/>
      <c r="C7" s="450" t="s">
        <v>132</v>
      </c>
      <c r="D7" s="451"/>
      <c r="E7" s="451"/>
      <c r="F7" s="451"/>
      <c r="G7" s="451"/>
      <c r="H7" s="451"/>
      <c r="I7" s="452"/>
    </row>
    <row r="8" spans="1:11" x14ac:dyDescent="0.2">
      <c r="A8" s="448" t="s">
        <v>140</v>
      </c>
      <c r="B8" s="449"/>
      <c r="C8" s="450" t="s">
        <v>132</v>
      </c>
      <c r="D8" s="451"/>
      <c r="E8" s="451"/>
      <c r="F8" s="451"/>
      <c r="G8" s="451"/>
      <c r="H8" s="451"/>
      <c r="I8" s="452"/>
    </row>
    <row r="9" spans="1:11" x14ac:dyDescent="0.2">
      <c r="A9" s="448" t="s">
        <v>143</v>
      </c>
      <c r="B9" s="449"/>
      <c r="C9" s="450" t="s">
        <v>147</v>
      </c>
      <c r="D9" s="451"/>
      <c r="E9" s="451"/>
      <c r="F9" s="451"/>
      <c r="G9" s="451"/>
      <c r="H9" s="451"/>
      <c r="I9" s="452"/>
    </row>
    <row r="10" spans="1:11" ht="31.5" x14ac:dyDescent="0.2">
      <c r="A10" s="456" t="s">
        <v>133</v>
      </c>
      <c r="B10" s="457"/>
      <c r="C10" s="463" t="s">
        <v>325</v>
      </c>
      <c r="D10" s="463" t="s">
        <v>326</v>
      </c>
      <c r="E10" s="463" t="s">
        <v>339</v>
      </c>
      <c r="F10" s="463" t="s">
        <v>329</v>
      </c>
      <c r="G10" s="463" t="s">
        <v>330</v>
      </c>
      <c r="H10" s="463" t="s">
        <v>331</v>
      </c>
      <c r="I10" s="463" t="s">
        <v>132</v>
      </c>
    </row>
    <row r="11" spans="1:11" ht="13.5" x14ac:dyDescent="0.25">
      <c r="A11" s="472" t="s">
        <v>136</v>
      </c>
      <c r="B11" s="473" t="s">
        <v>144</v>
      </c>
      <c r="C11" s="473" t="s">
        <v>144</v>
      </c>
      <c r="D11" s="473" t="s">
        <v>144</v>
      </c>
      <c r="E11" s="473" t="s">
        <v>144</v>
      </c>
      <c r="F11" s="473" t="s">
        <v>144</v>
      </c>
      <c r="G11" s="473" t="s">
        <v>144</v>
      </c>
      <c r="H11" s="473" t="s">
        <v>144</v>
      </c>
      <c r="I11" s="473" t="s">
        <v>144</v>
      </c>
    </row>
    <row r="12" spans="1:11" ht="13.5" x14ac:dyDescent="0.25">
      <c r="A12" s="492" t="s">
        <v>137</v>
      </c>
      <c r="B12" s="473" t="s">
        <v>144</v>
      </c>
      <c r="C12" s="643">
        <v>100</v>
      </c>
      <c r="D12" s="643">
        <v>16</v>
      </c>
      <c r="E12" s="643">
        <v>299</v>
      </c>
      <c r="F12" s="643">
        <v>174</v>
      </c>
      <c r="G12" s="643">
        <v>14</v>
      </c>
      <c r="H12" s="643">
        <v>3</v>
      </c>
      <c r="I12" s="643">
        <v>606</v>
      </c>
    </row>
    <row r="13" spans="1:11" ht="13.5" x14ac:dyDescent="0.25">
      <c r="A13" s="492" t="s">
        <v>210</v>
      </c>
      <c r="B13" s="473" t="s">
        <v>144</v>
      </c>
      <c r="C13" s="645">
        <v>27</v>
      </c>
      <c r="D13" s="645">
        <v>2</v>
      </c>
      <c r="E13" s="645">
        <v>92</v>
      </c>
      <c r="F13" s="645">
        <v>45</v>
      </c>
      <c r="G13" s="645">
        <v>2</v>
      </c>
      <c r="H13" s="645">
        <v>1</v>
      </c>
      <c r="I13" s="645">
        <v>169</v>
      </c>
    </row>
    <row r="14" spans="1:11" ht="13.5" x14ac:dyDescent="0.25">
      <c r="A14" s="492" t="s">
        <v>211</v>
      </c>
      <c r="B14" s="473" t="s">
        <v>144</v>
      </c>
      <c r="C14" s="643">
        <v>27</v>
      </c>
      <c r="D14" s="643">
        <v>9</v>
      </c>
      <c r="E14" s="643">
        <v>87</v>
      </c>
      <c r="F14" s="643">
        <v>51</v>
      </c>
      <c r="G14" s="643">
        <v>4</v>
      </c>
      <c r="H14" s="643">
        <v>2</v>
      </c>
      <c r="I14" s="643">
        <v>180</v>
      </c>
    </row>
    <row r="15" spans="1:11" ht="13.5" x14ac:dyDescent="0.25">
      <c r="A15" s="492" t="s">
        <v>212</v>
      </c>
      <c r="B15" s="473" t="s">
        <v>144</v>
      </c>
      <c r="C15" s="645">
        <v>18</v>
      </c>
      <c r="D15" s="645">
        <v>1</v>
      </c>
      <c r="E15" s="645">
        <v>38</v>
      </c>
      <c r="F15" s="645">
        <v>32</v>
      </c>
      <c r="G15" s="645">
        <v>6</v>
      </c>
      <c r="H15" s="645" t="s">
        <v>173</v>
      </c>
      <c r="I15" s="645">
        <v>95</v>
      </c>
    </row>
    <row r="16" spans="1:11" ht="13.5" x14ac:dyDescent="0.25">
      <c r="A16" s="492" t="s">
        <v>213</v>
      </c>
      <c r="B16" s="473" t="s">
        <v>144</v>
      </c>
      <c r="C16" s="643">
        <v>28</v>
      </c>
      <c r="D16" s="643">
        <v>4</v>
      </c>
      <c r="E16" s="643">
        <v>82</v>
      </c>
      <c r="F16" s="643">
        <v>46</v>
      </c>
      <c r="G16" s="643">
        <v>2</v>
      </c>
      <c r="H16" s="643" t="s">
        <v>173</v>
      </c>
      <c r="I16" s="643">
        <v>162</v>
      </c>
    </row>
    <row r="17" spans="1:11" x14ac:dyDescent="0.2">
      <c r="A17" s="538" t="s">
        <v>345</v>
      </c>
    </row>
    <row r="18" spans="1:11" x14ac:dyDescent="0.2">
      <c r="K18" s="558" t="s">
        <v>188</v>
      </c>
    </row>
    <row r="19" spans="1:11" ht="34.5" thickBot="1" x14ac:dyDescent="0.25">
      <c r="A19" s="689" t="s">
        <v>136</v>
      </c>
      <c r="B19" s="544" t="s">
        <v>325</v>
      </c>
      <c r="C19" s="544" t="s">
        <v>326</v>
      </c>
      <c r="D19" s="544" t="s">
        <v>328</v>
      </c>
      <c r="E19" s="544" t="s">
        <v>329</v>
      </c>
      <c r="F19" s="544" t="s">
        <v>330</v>
      </c>
      <c r="G19" s="544" t="s">
        <v>331</v>
      </c>
      <c r="H19" s="544" t="s">
        <v>132</v>
      </c>
    </row>
    <row r="20" spans="1:11" x14ac:dyDescent="0.2">
      <c r="A20" s="694" t="s">
        <v>184</v>
      </c>
      <c r="B20" s="683">
        <v>100</v>
      </c>
      <c r="C20" s="683">
        <v>16</v>
      </c>
      <c r="D20" s="683">
        <v>299</v>
      </c>
      <c r="E20" s="683">
        <v>174</v>
      </c>
      <c r="F20" s="683">
        <v>14</v>
      </c>
      <c r="G20" s="683">
        <v>3</v>
      </c>
      <c r="H20" s="683">
        <v>606</v>
      </c>
    </row>
  </sheetData>
  <mergeCells count="17">
    <mergeCell ref="A8:B8"/>
    <mergeCell ref="C8:I8"/>
    <mergeCell ref="A9:B9"/>
    <mergeCell ref="C9:I9"/>
    <mergeCell ref="A10:B10"/>
    <mergeCell ref="A5:B5"/>
    <mergeCell ref="C5:I5"/>
    <mergeCell ref="A6:B6"/>
    <mergeCell ref="C6:I6"/>
    <mergeCell ref="A7:B7"/>
    <mergeCell ref="C7:I7"/>
    <mergeCell ref="A2:B2"/>
    <mergeCell ref="C2:I2"/>
    <mergeCell ref="A3:B3"/>
    <mergeCell ref="C3:I3"/>
    <mergeCell ref="A4:B4"/>
    <mergeCell ref="C4:I4"/>
  </mergeCells>
  <hyperlinks>
    <hyperlink ref="A1" r:id="rId1" display="http://dati.istat.it/OECDStat_Metadata/ShowMetadata.ashx?Dataset=DCIS_INCIDENTISTR1&amp;ShowOnWeb=true&amp;Lang=it" xr:uid="{01A11DE6-8BAF-4E9C-B7BF-7EDADFA03164}"/>
    <hyperlink ref="C4" r:id="rId2" display="http://dati.istat.it/OECDStat_Metadata/ShowMetadata.ashx?Dataset=DCIS_INCIDENTISTR1&amp;Coords=[ORA].[99]&amp;ShowOnWeb=true&amp;Lang=it" xr:uid="{8DBF833A-F4E3-463D-AD11-22EBB388B122}"/>
    <hyperlink ref="A17" r:id="rId3" display="http://dativ7b.istat.it//index.aspx?DatasetCode=DCIS_INCIDENTISTR1" xr:uid="{6D392963-7C7F-4C3B-9D8A-AF63399E31E0}"/>
  </hyperlinks>
  <pageMargins left="0.7" right="0.7" top="0.75" bottom="0.75" header="0.3" footer="0.3"/>
  <drawing r:id="rId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D090C-5056-4402-917D-E4FCB4D8831B}">
  <dimension ref="A1:O34"/>
  <sheetViews>
    <sheetView topLeftCell="A2" zoomScaleNormal="100" workbookViewId="0">
      <selection activeCell="D7" sqref="D7:W7"/>
    </sheetView>
  </sheetViews>
  <sheetFormatPr defaultRowHeight="12.75" x14ac:dyDescent="0.2"/>
  <cols>
    <col min="1" max="1" width="21.875" style="446" customWidth="1"/>
    <col min="2" max="16384" width="9" style="446"/>
  </cols>
  <sheetData>
    <row r="1" spans="1:15" hidden="1" x14ac:dyDescent="0.2">
      <c r="A1" s="445" t="e">
        <f ca="1">DotStatQuery(B1)</f>
        <v>#NAME?</v>
      </c>
      <c r="B1" s="445" t="s">
        <v>346</v>
      </c>
    </row>
    <row r="2" spans="1:15" s="685" customFormat="1" x14ac:dyDescent="0.2">
      <c r="A2" s="598" t="s">
        <v>128</v>
      </c>
    </row>
    <row r="3" spans="1:15" x14ac:dyDescent="0.2">
      <c r="A3" s="448" t="s">
        <v>129</v>
      </c>
      <c r="B3" s="449"/>
      <c r="C3" s="450" t="s">
        <v>130</v>
      </c>
      <c r="D3" s="451"/>
      <c r="E3" s="451"/>
      <c r="F3" s="451"/>
      <c r="G3" s="451"/>
      <c r="H3" s="451"/>
      <c r="I3" s="451"/>
      <c r="J3" s="451"/>
      <c r="K3" s="451"/>
      <c r="L3" s="451"/>
      <c r="M3" s="452"/>
      <c r="O3" s="539" t="s">
        <v>347</v>
      </c>
    </row>
    <row r="4" spans="1:15" x14ac:dyDescent="0.2">
      <c r="A4" s="448" t="s">
        <v>131</v>
      </c>
      <c r="B4" s="449"/>
      <c r="C4" s="450" t="s">
        <v>132</v>
      </c>
      <c r="D4" s="451"/>
      <c r="E4" s="451"/>
      <c r="F4" s="451"/>
      <c r="G4" s="451"/>
      <c r="H4" s="451"/>
      <c r="I4" s="451"/>
      <c r="J4" s="451"/>
      <c r="K4" s="451"/>
      <c r="L4" s="451"/>
      <c r="M4" s="452"/>
    </row>
    <row r="5" spans="1:15" x14ac:dyDescent="0.2">
      <c r="A5" s="448" t="s">
        <v>134</v>
      </c>
      <c r="B5" s="449"/>
      <c r="C5" s="686" t="s">
        <v>132</v>
      </c>
      <c r="D5" s="687"/>
      <c r="E5" s="687"/>
      <c r="F5" s="687"/>
      <c r="G5" s="687"/>
      <c r="H5" s="687"/>
      <c r="I5" s="687"/>
      <c r="J5" s="687"/>
      <c r="K5" s="687"/>
      <c r="L5" s="687"/>
      <c r="M5" s="688"/>
    </row>
    <row r="6" spans="1:15" x14ac:dyDescent="0.2">
      <c r="A6" s="448" t="s">
        <v>135</v>
      </c>
      <c r="B6" s="449"/>
      <c r="C6" s="450" t="s">
        <v>132</v>
      </c>
      <c r="D6" s="451"/>
      <c r="E6" s="451"/>
      <c r="F6" s="451"/>
      <c r="G6" s="451"/>
      <c r="H6" s="451"/>
      <c r="I6" s="451"/>
      <c r="J6" s="451"/>
      <c r="K6" s="451"/>
      <c r="L6" s="451"/>
      <c r="M6" s="452"/>
    </row>
    <row r="7" spans="1:15" x14ac:dyDescent="0.2">
      <c r="A7" s="448" t="s">
        <v>139</v>
      </c>
      <c r="B7" s="449"/>
      <c r="C7" s="450" t="s">
        <v>132</v>
      </c>
      <c r="D7" s="451"/>
      <c r="E7" s="451"/>
      <c r="F7" s="451"/>
      <c r="G7" s="451"/>
      <c r="H7" s="451"/>
      <c r="I7" s="451"/>
      <c r="J7" s="451"/>
      <c r="K7" s="451"/>
      <c r="L7" s="451"/>
      <c r="M7" s="452"/>
    </row>
    <row r="8" spans="1:15" x14ac:dyDescent="0.2">
      <c r="A8" s="448" t="s">
        <v>138</v>
      </c>
      <c r="B8" s="449"/>
      <c r="C8" s="450" t="s">
        <v>132</v>
      </c>
      <c r="D8" s="451"/>
      <c r="E8" s="451"/>
      <c r="F8" s="451"/>
      <c r="G8" s="451"/>
      <c r="H8" s="451"/>
      <c r="I8" s="451"/>
      <c r="J8" s="451"/>
      <c r="K8" s="451"/>
      <c r="L8" s="451"/>
      <c r="M8" s="452"/>
    </row>
    <row r="9" spans="1:15" x14ac:dyDescent="0.2">
      <c r="A9" s="448" t="s">
        <v>140</v>
      </c>
      <c r="B9" s="449"/>
      <c r="C9" s="450" t="s">
        <v>132</v>
      </c>
      <c r="D9" s="451"/>
      <c r="E9" s="451"/>
      <c r="F9" s="451"/>
      <c r="G9" s="451"/>
      <c r="H9" s="451"/>
      <c r="I9" s="451"/>
      <c r="J9" s="451"/>
      <c r="K9" s="451"/>
      <c r="L9" s="451"/>
      <c r="M9" s="452"/>
    </row>
    <row r="10" spans="1:15" x14ac:dyDescent="0.2">
      <c r="A10" s="448" t="s">
        <v>136</v>
      </c>
      <c r="B10" s="449"/>
      <c r="C10" s="450" t="s">
        <v>137</v>
      </c>
      <c r="D10" s="451"/>
      <c r="E10" s="451"/>
      <c r="F10" s="451"/>
      <c r="G10" s="451"/>
      <c r="H10" s="451"/>
      <c r="I10" s="451"/>
      <c r="J10" s="451"/>
      <c r="K10" s="451"/>
      <c r="L10" s="451"/>
      <c r="M10" s="452"/>
    </row>
    <row r="11" spans="1:15" x14ac:dyDescent="0.2">
      <c r="A11" s="456" t="s">
        <v>143</v>
      </c>
      <c r="B11" s="457"/>
      <c r="C11" s="463" t="s">
        <v>11</v>
      </c>
      <c r="D11" s="463" t="s">
        <v>12</v>
      </c>
      <c r="E11" s="467" t="s">
        <v>13</v>
      </c>
      <c r="F11" s="467" t="s">
        <v>14</v>
      </c>
      <c r="G11" s="463" t="s">
        <v>15</v>
      </c>
      <c r="H11" s="463" t="s">
        <v>16</v>
      </c>
      <c r="I11" s="463" t="s">
        <v>17</v>
      </c>
      <c r="J11" s="463" t="s">
        <v>18</v>
      </c>
      <c r="K11" s="463" t="s">
        <v>19</v>
      </c>
      <c r="L11" s="463" t="s">
        <v>20</v>
      </c>
      <c r="M11" s="463" t="s">
        <v>147</v>
      </c>
    </row>
    <row r="12" spans="1:15" ht="13.5" x14ac:dyDescent="0.25">
      <c r="A12" s="472" t="s">
        <v>133</v>
      </c>
      <c r="B12" s="473" t="s">
        <v>144</v>
      </c>
      <c r="C12" s="473" t="s">
        <v>144</v>
      </c>
      <c r="D12" s="473" t="s">
        <v>144</v>
      </c>
      <c r="E12" s="473" t="s">
        <v>144</v>
      </c>
      <c r="F12" s="473" t="s">
        <v>144</v>
      </c>
      <c r="G12" s="473" t="s">
        <v>144</v>
      </c>
      <c r="H12" s="473" t="s">
        <v>144</v>
      </c>
      <c r="I12" s="473" t="s">
        <v>144</v>
      </c>
      <c r="J12" s="473" t="s">
        <v>144</v>
      </c>
      <c r="K12" s="473" t="s">
        <v>144</v>
      </c>
      <c r="L12" s="473" t="s">
        <v>144</v>
      </c>
      <c r="M12" s="473" t="s">
        <v>144</v>
      </c>
    </row>
    <row r="13" spans="1:15" ht="13.5" x14ac:dyDescent="0.25">
      <c r="A13" s="492" t="s">
        <v>325</v>
      </c>
      <c r="B13" s="473" t="s">
        <v>144</v>
      </c>
      <c r="C13" s="643">
        <v>1776</v>
      </c>
      <c r="D13" s="643">
        <v>1765</v>
      </c>
      <c r="E13" s="643">
        <v>1480</v>
      </c>
      <c r="F13" s="643">
        <v>1419</v>
      </c>
      <c r="G13" s="643">
        <v>1300</v>
      </c>
      <c r="H13" s="643">
        <v>1181</v>
      </c>
      <c r="I13" s="643">
        <v>1088</v>
      </c>
      <c r="J13" s="643">
        <v>1033</v>
      </c>
      <c r="K13" s="643">
        <v>1035</v>
      </c>
      <c r="L13" s="643">
        <v>969</v>
      </c>
      <c r="M13" s="643">
        <v>673</v>
      </c>
    </row>
    <row r="14" spans="1:15" ht="13.5" x14ac:dyDescent="0.25">
      <c r="A14" s="492" t="s">
        <v>326</v>
      </c>
      <c r="B14" s="473" t="s">
        <v>144</v>
      </c>
      <c r="C14" s="645">
        <v>165</v>
      </c>
      <c r="D14" s="645">
        <v>177</v>
      </c>
      <c r="E14" s="645">
        <v>174</v>
      </c>
      <c r="F14" s="645">
        <v>150</v>
      </c>
      <c r="G14" s="645">
        <v>159</v>
      </c>
      <c r="H14" s="645">
        <v>149</v>
      </c>
      <c r="I14" s="645">
        <v>120</v>
      </c>
      <c r="J14" s="645">
        <v>124</v>
      </c>
      <c r="K14" s="645">
        <v>128</v>
      </c>
      <c r="L14" s="645">
        <v>111</v>
      </c>
      <c r="M14" s="645">
        <v>74</v>
      </c>
    </row>
    <row r="15" spans="1:15" ht="13.5" x14ac:dyDescent="0.25">
      <c r="A15" s="492" t="s">
        <v>327</v>
      </c>
      <c r="B15" s="473" t="s">
        <v>144</v>
      </c>
      <c r="C15" s="643">
        <v>7</v>
      </c>
      <c r="D15" s="643">
        <v>2</v>
      </c>
      <c r="E15" s="643">
        <v>1</v>
      </c>
      <c r="F15" s="643">
        <v>5</v>
      </c>
      <c r="G15" s="643">
        <v>2</v>
      </c>
      <c r="H15" s="643">
        <v>1</v>
      </c>
      <c r="I15" s="643">
        <v>1</v>
      </c>
      <c r="J15" s="643" t="s">
        <v>173</v>
      </c>
      <c r="K15" s="643">
        <v>1</v>
      </c>
      <c r="L15" s="643">
        <v>1</v>
      </c>
      <c r="M15" s="643" t="s">
        <v>173</v>
      </c>
    </row>
    <row r="16" spans="1:15" ht="13.5" x14ac:dyDescent="0.25">
      <c r="A16" s="492" t="s">
        <v>339</v>
      </c>
      <c r="B16" s="473" t="s">
        <v>144</v>
      </c>
      <c r="C16" s="645">
        <v>1581</v>
      </c>
      <c r="D16" s="645">
        <v>1584</v>
      </c>
      <c r="E16" s="645">
        <v>1528</v>
      </c>
      <c r="F16" s="645">
        <v>1459</v>
      </c>
      <c r="G16" s="645">
        <v>1426</v>
      </c>
      <c r="H16" s="645">
        <v>1444</v>
      </c>
      <c r="I16" s="645">
        <v>1371</v>
      </c>
      <c r="J16" s="645">
        <v>1376</v>
      </c>
      <c r="K16" s="645">
        <v>1448</v>
      </c>
      <c r="L16" s="645">
        <v>1561</v>
      </c>
      <c r="M16" s="645">
        <v>1085</v>
      </c>
    </row>
    <row r="17" spans="1:15" ht="13.5" x14ac:dyDescent="0.25">
      <c r="A17" s="492" t="s">
        <v>329</v>
      </c>
      <c r="B17" s="473" t="s">
        <v>144</v>
      </c>
      <c r="C17" s="643">
        <v>525</v>
      </c>
      <c r="D17" s="643">
        <v>478</v>
      </c>
      <c r="E17" s="643">
        <v>434</v>
      </c>
      <c r="F17" s="643">
        <v>510</v>
      </c>
      <c r="G17" s="643">
        <v>476</v>
      </c>
      <c r="H17" s="643">
        <v>399</v>
      </c>
      <c r="I17" s="643">
        <v>403</v>
      </c>
      <c r="J17" s="643">
        <v>371</v>
      </c>
      <c r="K17" s="643">
        <v>471</v>
      </c>
      <c r="L17" s="643">
        <v>449</v>
      </c>
      <c r="M17" s="643">
        <v>328</v>
      </c>
    </row>
    <row r="18" spans="1:15" ht="13.5" x14ac:dyDescent="0.25">
      <c r="A18" s="492" t="s">
        <v>330</v>
      </c>
      <c r="B18" s="473" t="s">
        <v>144</v>
      </c>
      <c r="C18" s="645">
        <v>32</v>
      </c>
      <c r="D18" s="645">
        <v>36</v>
      </c>
      <c r="E18" s="645">
        <v>40</v>
      </c>
      <c r="F18" s="645">
        <v>46</v>
      </c>
      <c r="G18" s="645">
        <v>55</v>
      </c>
      <c r="H18" s="645">
        <v>32</v>
      </c>
      <c r="I18" s="645">
        <v>41</v>
      </c>
      <c r="J18" s="645">
        <v>29</v>
      </c>
      <c r="K18" s="645">
        <v>53</v>
      </c>
      <c r="L18" s="645">
        <v>50</v>
      </c>
      <c r="M18" s="645">
        <v>41</v>
      </c>
    </row>
    <row r="19" spans="1:15" ht="13.5" x14ac:dyDescent="0.25">
      <c r="A19" s="492" t="s">
        <v>331</v>
      </c>
      <c r="B19" s="473" t="s">
        <v>144</v>
      </c>
      <c r="C19" s="643">
        <v>13</v>
      </c>
      <c r="D19" s="643">
        <v>16</v>
      </c>
      <c r="E19" s="643">
        <v>14</v>
      </c>
      <c r="F19" s="643">
        <v>14</v>
      </c>
      <c r="G19" s="643">
        <v>11</v>
      </c>
      <c r="H19" s="643">
        <v>11</v>
      </c>
      <c r="I19" s="643">
        <v>13</v>
      </c>
      <c r="J19" s="643">
        <v>13</v>
      </c>
      <c r="K19" s="643">
        <v>9</v>
      </c>
      <c r="L19" s="643">
        <v>19</v>
      </c>
      <c r="M19" s="643">
        <v>4</v>
      </c>
      <c r="O19" s="558" t="s">
        <v>188</v>
      </c>
    </row>
    <row r="20" spans="1:15" ht="13.5" x14ac:dyDescent="0.25">
      <c r="A20" s="492" t="s">
        <v>132</v>
      </c>
      <c r="B20" s="473" t="s">
        <v>144</v>
      </c>
      <c r="C20" s="645">
        <v>4099</v>
      </c>
      <c r="D20" s="645">
        <v>4058</v>
      </c>
      <c r="E20" s="645">
        <v>3671</v>
      </c>
      <c r="F20" s="645">
        <v>3603</v>
      </c>
      <c r="G20" s="645">
        <v>3429</v>
      </c>
      <c r="H20" s="645">
        <v>3217</v>
      </c>
      <c r="I20" s="645">
        <v>3037</v>
      </c>
      <c r="J20" s="645">
        <v>2946</v>
      </c>
      <c r="K20" s="645">
        <v>3145</v>
      </c>
      <c r="L20" s="645">
        <v>3160</v>
      </c>
      <c r="M20" s="645">
        <v>2205</v>
      </c>
    </row>
    <row r="21" spans="1:15" x14ac:dyDescent="0.2">
      <c r="A21" s="538" t="s">
        <v>348</v>
      </c>
    </row>
    <row r="24" spans="1:15" x14ac:dyDescent="0.2">
      <c r="A24" s="539" t="s">
        <v>349</v>
      </c>
      <c r="B24" s="680"/>
      <c r="C24" s="680"/>
      <c r="D24" s="680"/>
      <c r="E24" s="680"/>
      <c r="F24" s="680"/>
      <c r="G24" s="680"/>
      <c r="H24" s="680"/>
      <c r="I24" s="680"/>
    </row>
    <row r="25" spans="1:15" x14ac:dyDescent="0.2">
      <c r="A25" s="680"/>
      <c r="B25" s="680"/>
      <c r="C25" s="680"/>
      <c r="D25" s="680"/>
      <c r="E25" s="680"/>
      <c r="F25" s="680"/>
      <c r="G25" s="680"/>
      <c r="H25" s="680"/>
      <c r="I25" s="680"/>
    </row>
    <row r="26" spans="1:15" x14ac:dyDescent="0.2">
      <c r="A26" s="681" t="s">
        <v>350</v>
      </c>
      <c r="B26" s="682" t="s">
        <v>11</v>
      </c>
      <c r="C26" s="682" t="s">
        <v>12</v>
      </c>
      <c r="D26" s="682" t="s">
        <v>13</v>
      </c>
      <c r="E26" s="682" t="s">
        <v>14</v>
      </c>
      <c r="F26" s="682" t="s">
        <v>15</v>
      </c>
      <c r="G26" s="682" t="s">
        <v>16</v>
      </c>
      <c r="H26" s="682" t="s">
        <v>17</v>
      </c>
      <c r="I26" s="682" t="s">
        <v>18</v>
      </c>
      <c r="J26" s="682" t="s">
        <v>19</v>
      </c>
      <c r="K26" s="682" t="s">
        <v>20</v>
      </c>
      <c r="L26" s="682" t="s">
        <v>147</v>
      </c>
    </row>
    <row r="27" spans="1:15" x14ac:dyDescent="0.2">
      <c r="A27" s="655" t="s">
        <v>317</v>
      </c>
      <c r="B27" s="683">
        <v>1776</v>
      </c>
      <c r="C27" s="683">
        <v>1765</v>
      </c>
      <c r="D27" s="683">
        <v>1480</v>
      </c>
      <c r="E27" s="683">
        <v>1419</v>
      </c>
      <c r="F27" s="683">
        <v>1300</v>
      </c>
      <c r="G27" s="683">
        <v>1181</v>
      </c>
      <c r="H27" s="683">
        <v>1088</v>
      </c>
      <c r="I27" s="683">
        <v>1033</v>
      </c>
      <c r="J27" s="683">
        <v>1035</v>
      </c>
      <c r="K27" s="683">
        <v>969</v>
      </c>
      <c r="L27" s="683">
        <v>673</v>
      </c>
    </row>
    <row r="28" spans="1:15" x14ac:dyDescent="0.2">
      <c r="A28" s="655" t="s">
        <v>318</v>
      </c>
      <c r="B28" s="683">
        <v>165</v>
      </c>
      <c r="C28" s="683">
        <v>177</v>
      </c>
      <c r="D28" s="683">
        <v>174</v>
      </c>
      <c r="E28" s="683">
        <v>150</v>
      </c>
      <c r="F28" s="683">
        <v>159</v>
      </c>
      <c r="G28" s="683">
        <v>149</v>
      </c>
      <c r="H28" s="683">
        <v>120</v>
      </c>
      <c r="I28" s="683">
        <v>124</v>
      </c>
      <c r="J28" s="683">
        <v>128</v>
      </c>
      <c r="K28" s="683">
        <v>111</v>
      </c>
      <c r="L28" s="683">
        <v>74</v>
      </c>
    </row>
    <row r="29" spans="1:15" x14ac:dyDescent="0.2">
      <c r="A29" s="655" t="s">
        <v>319</v>
      </c>
      <c r="B29" s="683">
        <v>7</v>
      </c>
      <c r="C29" s="683">
        <v>2</v>
      </c>
      <c r="D29" s="683">
        <v>1</v>
      </c>
      <c r="E29" s="683">
        <v>5</v>
      </c>
      <c r="F29" s="683">
        <v>2</v>
      </c>
      <c r="G29" s="683">
        <v>1</v>
      </c>
      <c r="H29" s="683">
        <v>1</v>
      </c>
      <c r="I29" s="683" t="s">
        <v>173</v>
      </c>
      <c r="J29" s="683">
        <v>1</v>
      </c>
      <c r="K29" s="683">
        <v>1</v>
      </c>
      <c r="L29" s="683" t="s">
        <v>173</v>
      </c>
    </row>
    <row r="30" spans="1:15" x14ac:dyDescent="0.2">
      <c r="A30" s="655" t="s">
        <v>320</v>
      </c>
      <c r="B30" s="683">
        <v>1581</v>
      </c>
      <c r="C30" s="683">
        <v>1584</v>
      </c>
      <c r="D30" s="683">
        <v>1528</v>
      </c>
      <c r="E30" s="683">
        <v>1459</v>
      </c>
      <c r="F30" s="683">
        <v>1426</v>
      </c>
      <c r="G30" s="683">
        <v>1444</v>
      </c>
      <c r="H30" s="683">
        <v>1371</v>
      </c>
      <c r="I30" s="683">
        <v>1376</v>
      </c>
      <c r="J30" s="683">
        <v>1448</v>
      </c>
      <c r="K30" s="683">
        <v>1561</v>
      </c>
      <c r="L30" s="683">
        <v>1085</v>
      </c>
    </row>
    <row r="31" spans="1:15" x14ac:dyDescent="0.2">
      <c r="A31" s="655" t="s">
        <v>321</v>
      </c>
      <c r="B31" s="683">
        <v>525</v>
      </c>
      <c r="C31" s="683">
        <v>478</v>
      </c>
      <c r="D31" s="683">
        <v>434</v>
      </c>
      <c r="E31" s="683">
        <v>510</v>
      </c>
      <c r="F31" s="683">
        <v>476</v>
      </c>
      <c r="G31" s="683">
        <v>399</v>
      </c>
      <c r="H31" s="683">
        <v>403</v>
      </c>
      <c r="I31" s="683">
        <v>371</v>
      </c>
      <c r="J31" s="683">
        <v>471</v>
      </c>
      <c r="K31" s="683">
        <v>449</v>
      </c>
      <c r="L31" s="683">
        <v>328</v>
      </c>
    </row>
    <row r="32" spans="1:15" x14ac:dyDescent="0.2">
      <c r="A32" s="655" t="s">
        <v>322</v>
      </c>
      <c r="B32" s="683">
        <v>32</v>
      </c>
      <c r="C32" s="683">
        <v>36</v>
      </c>
      <c r="D32" s="683">
        <v>40</v>
      </c>
      <c r="E32" s="683">
        <v>46</v>
      </c>
      <c r="F32" s="683">
        <v>55</v>
      </c>
      <c r="G32" s="683">
        <v>32</v>
      </c>
      <c r="H32" s="683">
        <v>41</v>
      </c>
      <c r="I32" s="683">
        <v>29</v>
      </c>
      <c r="J32" s="683">
        <v>53</v>
      </c>
      <c r="K32" s="683">
        <v>50</v>
      </c>
      <c r="L32" s="683">
        <v>41</v>
      </c>
    </row>
    <row r="33" spans="1:12" x14ac:dyDescent="0.2">
      <c r="A33" s="655" t="s">
        <v>323</v>
      </c>
      <c r="B33" s="683">
        <v>13</v>
      </c>
      <c r="C33" s="683">
        <v>16</v>
      </c>
      <c r="D33" s="683">
        <v>14</v>
      </c>
      <c r="E33" s="683">
        <v>14</v>
      </c>
      <c r="F33" s="683">
        <v>11</v>
      </c>
      <c r="G33" s="683">
        <v>11</v>
      </c>
      <c r="H33" s="683">
        <v>13</v>
      </c>
      <c r="I33" s="683">
        <v>13</v>
      </c>
      <c r="J33" s="683">
        <v>9</v>
      </c>
      <c r="K33" s="683">
        <v>19</v>
      </c>
      <c r="L33" s="683">
        <v>4</v>
      </c>
    </row>
    <row r="34" spans="1:12" x14ac:dyDescent="0.2">
      <c r="A34" s="655" t="s">
        <v>324</v>
      </c>
      <c r="B34" s="683">
        <v>4099</v>
      </c>
      <c r="C34" s="683">
        <v>4058</v>
      </c>
      <c r="D34" s="683">
        <v>3671</v>
      </c>
      <c r="E34" s="683">
        <v>3603</v>
      </c>
      <c r="F34" s="683">
        <v>3429</v>
      </c>
      <c r="G34" s="683">
        <v>3217</v>
      </c>
      <c r="H34" s="683">
        <v>3037</v>
      </c>
      <c r="I34" s="683">
        <v>2946</v>
      </c>
      <c r="J34" s="683">
        <v>3145</v>
      </c>
      <c r="K34" s="683">
        <v>3160</v>
      </c>
      <c r="L34" s="683">
        <v>2205</v>
      </c>
    </row>
  </sheetData>
  <mergeCells count="17">
    <mergeCell ref="A9:B9"/>
    <mergeCell ref="C9:M9"/>
    <mergeCell ref="A10:B10"/>
    <mergeCell ref="C10:M10"/>
    <mergeCell ref="A11:B11"/>
    <mergeCell ref="A6:B6"/>
    <mergeCell ref="C6:M6"/>
    <mergeCell ref="A7:B7"/>
    <mergeCell ref="C7:M7"/>
    <mergeCell ref="A8:B8"/>
    <mergeCell ref="C8:M8"/>
    <mergeCell ref="A3:B3"/>
    <mergeCell ref="C3:M3"/>
    <mergeCell ref="A4:B4"/>
    <mergeCell ref="C4:M4"/>
    <mergeCell ref="A5:B5"/>
    <mergeCell ref="C5:M5"/>
  </mergeCells>
  <hyperlinks>
    <hyperlink ref="A2" r:id="rId1" display="http://dati.istat.it/OECDStat_Metadata/ShowMetadata.ashx?Dataset=DCIS_INCIDENTISTR1&amp;ShowOnWeb=true&amp;Lang=it" xr:uid="{75938388-44FD-4621-B0AE-954867AE54B5}"/>
    <hyperlink ref="C5" r:id="rId2" display="http://dati.istat.it/OECDStat_Metadata/ShowMetadata.ashx?Dataset=DCIS_INCIDENTISTR1&amp;Coords=[ORA].[99]&amp;ShowOnWeb=true&amp;Lang=it" xr:uid="{BA7C45B0-1172-4496-89FF-728FD26167B9}"/>
    <hyperlink ref="E11" r:id="rId3" display="http://dati.istat.it/OECDStat_Metadata/ShowMetadata.ashx?Dataset=DCIS_INCIDENTISTR1&amp;Coords=[TIME].[2012]&amp;ShowOnWeb=true&amp;Lang=it" xr:uid="{E31C0CE7-D5D3-4065-BC88-FF0AD6E8843E}"/>
    <hyperlink ref="F11" r:id="rId4" display="http://dati.istat.it/OECDStat_Metadata/ShowMetadata.ashx?Dataset=DCIS_INCIDENTISTR1&amp;Coords=[TIME].[2013]&amp;ShowOnWeb=true&amp;Lang=it" xr:uid="{E7F18A48-EFB1-488E-8032-7DA822CFB46E}"/>
    <hyperlink ref="A21" r:id="rId5" display="http://dativ7b.istat.it//index.aspx?DatasetCode=DCIS_INCIDENTISTR1" xr:uid="{7AC98A87-4AE6-4960-819C-4426BE409D05}"/>
  </hyperlinks>
  <pageMargins left="0.7" right="0.7" top="0.75" bottom="0.75" header="0.3" footer="0.3"/>
  <drawing r:id="rId6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89EBC-B38B-49C6-90EE-838C8183C1C3}">
  <dimension ref="A1:U63"/>
  <sheetViews>
    <sheetView zoomScaleNormal="100" workbookViewId="0">
      <selection activeCell="D7" sqref="D7:W7"/>
    </sheetView>
  </sheetViews>
  <sheetFormatPr defaultRowHeight="15" x14ac:dyDescent="0.25"/>
  <cols>
    <col min="1" max="1" width="8.875" style="303" customWidth="1"/>
    <col min="2" max="2" width="19" style="303" customWidth="1"/>
    <col min="3" max="10" width="9" style="303"/>
    <col min="11" max="11" width="8.5" style="303" customWidth="1"/>
    <col min="12" max="13" width="10.5" style="303" customWidth="1"/>
    <col min="14" max="14" width="19.875" style="303" bestFit="1" customWidth="1"/>
    <col min="15" max="15" width="12.625" style="303" customWidth="1"/>
    <col min="16" max="16" width="10.5" style="303" customWidth="1"/>
    <col min="17" max="17" width="10.25" style="303" bestFit="1" customWidth="1"/>
    <col min="18" max="18" width="7.75" style="303" customWidth="1"/>
    <col min="19" max="16384" width="9" style="303"/>
  </cols>
  <sheetData>
    <row r="1" spans="1:21" s="695" customFormat="1" ht="12.75" x14ac:dyDescent="0.2">
      <c r="A1" s="619" t="s">
        <v>253</v>
      </c>
    </row>
    <row r="2" spans="1:21" s="424" customFormat="1" ht="12.75" x14ac:dyDescent="0.2">
      <c r="A2" s="620" t="s">
        <v>129</v>
      </c>
      <c r="B2" s="621"/>
      <c r="C2" s="622"/>
      <c r="D2" s="623" t="s">
        <v>254</v>
      </c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5"/>
    </row>
    <row r="3" spans="1:21" s="424" customFormat="1" ht="12.75" x14ac:dyDescent="0.2">
      <c r="A3" s="620" t="s">
        <v>255</v>
      </c>
      <c r="B3" s="621"/>
      <c r="C3" s="622"/>
      <c r="D3" s="623" t="s">
        <v>132</v>
      </c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5"/>
    </row>
    <row r="4" spans="1:21" s="424" customFormat="1" ht="12.75" x14ac:dyDescent="0.2">
      <c r="A4" s="620" t="s">
        <v>256</v>
      </c>
      <c r="B4" s="621"/>
      <c r="C4" s="622"/>
      <c r="D4" s="623" t="s">
        <v>132</v>
      </c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5"/>
    </row>
    <row r="5" spans="1:21" s="424" customFormat="1" ht="12.75" x14ac:dyDescent="0.2">
      <c r="A5" s="620" t="s">
        <v>138</v>
      </c>
      <c r="B5" s="621"/>
      <c r="C5" s="622"/>
      <c r="D5" s="623" t="s">
        <v>132</v>
      </c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5"/>
    </row>
    <row r="6" spans="1:21" s="424" customFormat="1" ht="12.75" x14ac:dyDescent="0.2">
      <c r="A6" s="620" t="s">
        <v>133</v>
      </c>
      <c r="B6" s="621"/>
      <c r="C6" s="622"/>
      <c r="D6" s="623" t="s">
        <v>132</v>
      </c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5"/>
    </row>
    <row r="7" spans="1:21" s="424" customFormat="1" ht="12.75" x14ac:dyDescent="0.2">
      <c r="A7" s="620" t="s">
        <v>258</v>
      </c>
      <c r="B7" s="621"/>
      <c r="C7" s="622"/>
      <c r="D7" s="623" t="s">
        <v>132</v>
      </c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5"/>
    </row>
    <row r="8" spans="1:21" s="424" customFormat="1" ht="12.75" x14ac:dyDescent="0.2">
      <c r="A8" s="620" t="s">
        <v>139</v>
      </c>
      <c r="B8" s="621"/>
      <c r="C8" s="622"/>
      <c r="D8" s="623" t="s">
        <v>132</v>
      </c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5"/>
    </row>
    <row r="9" spans="1:21" s="424" customFormat="1" ht="12.75" x14ac:dyDescent="0.2">
      <c r="A9" s="629" t="s">
        <v>257</v>
      </c>
      <c r="B9" s="630"/>
      <c r="C9" s="631"/>
      <c r="D9" s="304" t="s">
        <v>169</v>
      </c>
      <c r="E9" s="305"/>
      <c r="F9" s="305"/>
      <c r="G9" s="305"/>
      <c r="H9" s="305"/>
      <c r="I9" s="696"/>
      <c r="J9" s="304" t="s">
        <v>223</v>
      </c>
      <c r="K9" s="305"/>
      <c r="L9" s="305"/>
      <c r="M9" s="305"/>
      <c r="N9" s="305"/>
      <c r="O9" s="696"/>
      <c r="P9" s="304" t="s">
        <v>132</v>
      </c>
      <c r="Q9" s="305"/>
      <c r="R9" s="305"/>
      <c r="S9" s="305"/>
      <c r="T9" s="305"/>
      <c r="U9" s="696"/>
    </row>
    <row r="10" spans="1:21" s="424" customFormat="1" ht="12.75" x14ac:dyDescent="0.2">
      <c r="A10" s="629" t="s">
        <v>143</v>
      </c>
      <c r="B10" s="630"/>
      <c r="C10" s="631"/>
      <c r="D10" s="308" t="s">
        <v>16</v>
      </c>
      <c r="E10" s="308" t="s">
        <v>17</v>
      </c>
      <c r="F10" s="308" t="s">
        <v>18</v>
      </c>
      <c r="G10" s="309" t="s">
        <v>19</v>
      </c>
      <c r="H10" s="308" t="s">
        <v>20</v>
      </c>
      <c r="I10" s="308" t="s">
        <v>147</v>
      </c>
      <c r="J10" s="308" t="s">
        <v>16</v>
      </c>
      <c r="K10" s="308" t="s">
        <v>17</v>
      </c>
      <c r="L10" s="308" t="s">
        <v>18</v>
      </c>
      <c r="M10" s="309" t="s">
        <v>19</v>
      </c>
      <c r="N10" s="308" t="s">
        <v>20</v>
      </c>
      <c r="O10" s="308" t="s">
        <v>147</v>
      </c>
      <c r="P10" s="308" t="s">
        <v>16</v>
      </c>
      <c r="Q10" s="308" t="s">
        <v>17</v>
      </c>
      <c r="R10" s="308" t="s">
        <v>18</v>
      </c>
      <c r="S10" s="309" t="s">
        <v>19</v>
      </c>
      <c r="T10" s="308" t="s">
        <v>20</v>
      </c>
      <c r="U10" s="308" t="s">
        <v>147</v>
      </c>
    </row>
    <row r="11" spans="1:21" s="424" customFormat="1" ht="13.5" x14ac:dyDescent="0.25">
      <c r="A11" s="632" t="s">
        <v>136</v>
      </c>
      <c r="B11" s="632" t="s">
        <v>131</v>
      </c>
      <c r="C11" s="633"/>
      <c r="D11" s="633" t="s">
        <v>144</v>
      </c>
      <c r="E11" s="633" t="s">
        <v>144</v>
      </c>
      <c r="F11" s="633" t="s">
        <v>144</v>
      </c>
      <c r="G11" s="633" t="s">
        <v>144</v>
      </c>
      <c r="H11" s="633" t="s">
        <v>144</v>
      </c>
      <c r="I11" s="633" t="s">
        <v>144</v>
      </c>
      <c r="J11" s="633" t="s">
        <v>144</v>
      </c>
      <c r="K11" s="633" t="s">
        <v>144</v>
      </c>
      <c r="L11" s="633" t="s">
        <v>144</v>
      </c>
      <c r="M11" s="633" t="s">
        <v>144</v>
      </c>
      <c r="N11" s="633" t="s">
        <v>144</v>
      </c>
      <c r="O11" s="633" t="s">
        <v>144</v>
      </c>
      <c r="P11" s="633" t="s">
        <v>144</v>
      </c>
      <c r="Q11" s="633" t="s">
        <v>144</v>
      </c>
      <c r="R11" s="633" t="s">
        <v>144</v>
      </c>
      <c r="S11" s="633" t="s">
        <v>144</v>
      </c>
      <c r="T11" s="633" t="s">
        <v>144</v>
      </c>
      <c r="U11" s="633" t="s">
        <v>144</v>
      </c>
    </row>
    <row r="12" spans="1:21" s="424" customFormat="1" ht="13.5" x14ac:dyDescent="0.25">
      <c r="A12" s="634" t="s">
        <v>27</v>
      </c>
      <c r="B12" s="314" t="s">
        <v>259</v>
      </c>
      <c r="C12" s="633" t="s">
        <v>144</v>
      </c>
      <c r="D12" s="635">
        <v>1502</v>
      </c>
      <c r="E12" s="635">
        <v>1463</v>
      </c>
      <c r="F12" s="635">
        <v>1467</v>
      </c>
      <c r="G12" s="635">
        <v>1401</v>
      </c>
      <c r="H12" s="635">
        <v>1331</v>
      </c>
      <c r="I12" s="635">
        <v>1061</v>
      </c>
      <c r="J12" s="635">
        <v>175156</v>
      </c>
      <c r="K12" s="635">
        <v>176423</v>
      </c>
      <c r="L12" s="635">
        <v>174612</v>
      </c>
      <c r="M12" s="635">
        <v>169607</v>
      </c>
      <c r="N12" s="635">
        <v>168794</v>
      </c>
      <c r="O12" s="635">
        <v>111532</v>
      </c>
      <c r="P12" s="635">
        <v>176658</v>
      </c>
      <c r="Q12" s="635">
        <v>177886</v>
      </c>
      <c r="R12" s="635">
        <v>176079</v>
      </c>
      <c r="S12" s="635">
        <v>171008</v>
      </c>
      <c r="T12" s="635">
        <v>170125</v>
      </c>
      <c r="U12" s="635">
        <v>112593</v>
      </c>
    </row>
    <row r="13" spans="1:21" s="424" customFormat="1" ht="13.5" x14ac:dyDescent="0.25">
      <c r="A13" s="636"/>
      <c r="B13" s="314" t="s">
        <v>260</v>
      </c>
      <c r="C13" s="633" t="s">
        <v>144</v>
      </c>
      <c r="D13" s="637">
        <v>305</v>
      </c>
      <c r="E13" s="637">
        <v>274</v>
      </c>
      <c r="F13" s="637">
        <v>296</v>
      </c>
      <c r="G13" s="637">
        <v>330</v>
      </c>
      <c r="H13" s="637">
        <v>310</v>
      </c>
      <c r="I13" s="637">
        <v>195</v>
      </c>
      <c r="J13" s="637">
        <v>15850</v>
      </c>
      <c r="K13" s="637">
        <v>15790</v>
      </c>
      <c r="L13" s="637">
        <v>15844</v>
      </c>
      <c r="M13" s="637">
        <v>15545</v>
      </c>
      <c r="N13" s="637">
        <v>15009</v>
      </c>
      <c r="O13" s="637">
        <v>8465</v>
      </c>
      <c r="P13" s="637">
        <v>16155</v>
      </c>
      <c r="Q13" s="637">
        <v>16064</v>
      </c>
      <c r="R13" s="637">
        <v>16140</v>
      </c>
      <c r="S13" s="637">
        <v>15875</v>
      </c>
      <c r="T13" s="637">
        <v>15319</v>
      </c>
      <c r="U13" s="637">
        <v>8660</v>
      </c>
    </row>
    <row r="14" spans="1:21" s="424" customFormat="1" ht="13.5" x14ac:dyDescent="0.25">
      <c r="A14" s="636"/>
      <c r="B14" s="314" t="s">
        <v>261</v>
      </c>
      <c r="C14" s="633" t="s">
        <v>144</v>
      </c>
      <c r="D14" s="635">
        <v>1621</v>
      </c>
      <c r="E14" s="635">
        <v>1546</v>
      </c>
      <c r="F14" s="635">
        <v>1615</v>
      </c>
      <c r="G14" s="635">
        <v>1603</v>
      </c>
      <c r="H14" s="635">
        <v>1532</v>
      </c>
      <c r="I14" s="635">
        <v>1139</v>
      </c>
      <c r="J14" s="635">
        <v>55914</v>
      </c>
      <c r="K14" s="635">
        <v>56962</v>
      </c>
      <c r="L14" s="635">
        <v>56294</v>
      </c>
      <c r="M14" s="635">
        <v>57767</v>
      </c>
      <c r="N14" s="635">
        <v>57581</v>
      </c>
      <c r="O14" s="635">
        <v>39251</v>
      </c>
      <c r="P14" s="635">
        <v>57535</v>
      </c>
      <c r="Q14" s="635">
        <v>58508</v>
      </c>
      <c r="R14" s="635">
        <v>57909</v>
      </c>
      <c r="S14" s="635">
        <v>59370</v>
      </c>
      <c r="T14" s="635">
        <v>59113</v>
      </c>
      <c r="U14" s="635">
        <v>40390</v>
      </c>
    </row>
    <row r="15" spans="1:21" s="424" customFormat="1" ht="13.5" x14ac:dyDescent="0.25">
      <c r="A15" s="639"/>
      <c r="B15" s="314" t="s">
        <v>132</v>
      </c>
      <c r="C15" s="633" t="s">
        <v>144</v>
      </c>
      <c r="D15" s="637">
        <v>3428</v>
      </c>
      <c r="E15" s="637">
        <v>3283</v>
      </c>
      <c r="F15" s="637">
        <v>3378</v>
      </c>
      <c r="G15" s="637">
        <v>3334</v>
      </c>
      <c r="H15" s="637">
        <v>3173</v>
      </c>
      <c r="I15" s="637">
        <v>2395</v>
      </c>
      <c r="J15" s="637">
        <v>246920</v>
      </c>
      <c r="K15" s="637">
        <v>249175</v>
      </c>
      <c r="L15" s="637">
        <v>246750</v>
      </c>
      <c r="M15" s="637">
        <v>242919</v>
      </c>
      <c r="N15" s="637">
        <v>241384</v>
      </c>
      <c r="O15" s="637">
        <v>159248</v>
      </c>
      <c r="P15" s="637">
        <v>250348</v>
      </c>
      <c r="Q15" s="637">
        <v>252458</v>
      </c>
      <c r="R15" s="637">
        <v>250128</v>
      </c>
      <c r="S15" s="637">
        <v>246253</v>
      </c>
      <c r="T15" s="637">
        <v>244557</v>
      </c>
      <c r="U15" s="637">
        <v>161643</v>
      </c>
    </row>
    <row r="16" spans="1:21" s="424" customFormat="1" ht="13.5" x14ac:dyDescent="0.25">
      <c r="A16" s="634" t="s">
        <v>184</v>
      </c>
      <c r="B16" s="314" t="s">
        <v>259</v>
      </c>
      <c r="C16" s="633" t="s">
        <v>144</v>
      </c>
      <c r="D16" s="635">
        <v>34</v>
      </c>
      <c r="E16" s="635">
        <v>29</v>
      </c>
      <c r="F16" s="635">
        <v>23</v>
      </c>
      <c r="G16" s="635">
        <v>31</v>
      </c>
      <c r="H16" s="635">
        <v>32</v>
      </c>
      <c r="I16" s="635">
        <v>20</v>
      </c>
      <c r="J16" s="635">
        <v>3117</v>
      </c>
      <c r="K16" s="635">
        <v>2850</v>
      </c>
      <c r="L16" s="635">
        <v>2754</v>
      </c>
      <c r="M16" s="635">
        <v>2879</v>
      </c>
      <c r="N16" s="635">
        <v>2898</v>
      </c>
      <c r="O16" s="635">
        <v>1953</v>
      </c>
      <c r="P16" s="635">
        <v>3151</v>
      </c>
      <c r="Q16" s="635">
        <v>2879</v>
      </c>
      <c r="R16" s="635">
        <v>2777</v>
      </c>
      <c r="S16" s="635">
        <v>2910</v>
      </c>
      <c r="T16" s="635">
        <v>2930</v>
      </c>
      <c r="U16" s="635">
        <v>1973</v>
      </c>
    </row>
    <row r="17" spans="1:21" s="424" customFormat="1" ht="13.5" x14ac:dyDescent="0.25">
      <c r="A17" s="636"/>
      <c r="B17" s="314" t="s">
        <v>260</v>
      </c>
      <c r="C17" s="633" t="s">
        <v>144</v>
      </c>
      <c r="D17" s="637">
        <v>10</v>
      </c>
      <c r="E17" s="637">
        <v>5</v>
      </c>
      <c r="F17" s="637">
        <v>11</v>
      </c>
      <c r="G17" s="637">
        <v>6</v>
      </c>
      <c r="H17" s="637">
        <v>5</v>
      </c>
      <c r="I17" s="637">
        <v>2</v>
      </c>
      <c r="J17" s="637">
        <v>393</v>
      </c>
      <c r="K17" s="637">
        <v>417</v>
      </c>
      <c r="L17" s="637">
        <v>419</v>
      </c>
      <c r="M17" s="637">
        <v>370</v>
      </c>
      <c r="N17" s="637">
        <v>381</v>
      </c>
      <c r="O17" s="637">
        <v>221</v>
      </c>
      <c r="P17" s="637">
        <v>403</v>
      </c>
      <c r="Q17" s="637">
        <v>422</v>
      </c>
      <c r="R17" s="637">
        <v>430</v>
      </c>
      <c r="S17" s="637">
        <v>376</v>
      </c>
      <c r="T17" s="637">
        <v>386</v>
      </c>
      <c r="U17" s="637">
        <v>223</v>
      </c>
    </row>
    <row r="18" spans="1:21" s="424" customFormat="1" ht="13.5" x14ac:dyDescent="0.25">
      <c r="A18" s="636"/>
      <c r="B18" s="314" t="s">
        <v>261</v>
      </c>
      <c r="C18" s="633" t="s">
        <v>144</v>
      </c>
      <c r="D18" s="635">
        <v>40</v>
      </c>
      <c r="E18" s="635">
        <v>42</v>
      </c>
      <c r="F18" s="635">
        <v>35</v>
      </c>
      <c r="G18" s="635">
        <v>39</v>
      </c>
      <c r="H18" s="635">
        <v>41</v>
      </c>
      <c r="I18" s="635">
        <v>37</v>
      </c>
      <c r="J18" s="635">
        <v>1317</v>
      </c>
      <c r="K18" s="635">
        <v>1317</v>
      </c>
      <c r="L18" s="635">
        <v>1222</v>
      </c>
      <c r="M18" s="635">
        <v>1434</v>
      </c>
      <c r="N18" s="635">
        <v>1369</v>
      </c>
      <c r="O18" s="635">
        <v>916</v>
      </c>
      <c r="P18" s="635">
        <v>1357</v>
      </c>
      <c r="Q18" s="635">
        <v>1359</v>
      </c>
      <c r="R18" s="635">
        <v>1257</v>
      </c>
      <c r="S18" s="635">
        <v>1473</v>
      </c>
      <c r="T18" s="635">
        <v>1410</v>
      </c>
      <c r="U18" s="635">
        <v>953</v>
      </c>
    </row>
    <row r="19" spans="1:21" s="424" customFormat="1" ht="13.5" x14ac:dyDescent="0.25">
      <c r="A19" s="639"/>
      <c r="B19" s="314" t="s">
        <v>132</v>
      </c>
      <c r="C19" s="633" t="s">
        <v>144</v>
      </c>
      <c r="D19" s="637">
        <v>84</v>
      </c>
      <c r="E19" s="637">
        <v>76</v>
      </c>
      <c r="F19" s="637">
        <v>69</v>
      </c>
      <c r="G19" s="637">
        <v>76</v>
      </c>
      <c r="H19" s="637">
        <v>78</v>
      </c>
      <c r="I19" s="637">
        <v>59</v>
      </c>
      <c r="J19" s="637">
        <v>4827</v>
      </c>
      <c r="K19" s="637">
        <v>4584</v>
      </c>
      <c r="L19" s="637">
        <v>4395</v>
      </c>
      <c r="M19" s="637">
        <v>4683</v>
      </c>
      <c r="N19" s="637">
        <v>4648</v>
      </c>
      <c r="O19" s="637">
        <v>3090</v>
      </c>
      <c r="P19" s="637">
        <v>4911</v>
      </c>
      <c r="Q19" s="637">
        <v>4660</v>
      </c>
      <c r="R19" s="637">
        <v>4464</v>
      </c>
      <c r="S19" s="637">
        <v>4759</v>
      </c>
      <c r="T19" s="637">
        <v>4726</v>
      </c>
      <c r="U19" s="637">
        <v>3149</v>
      </c>
    </row>
    <row r="20" spans="1:21" s="424" customFormat="1" ht="13.5" x14ac:dyDescent="0.25">
      <c r="A20" s="634" t="s">
        <v>185</v>
      </c>
      <c r="B20" s="314" t="s">
        <v>259</v>
      </c>
      <c r="C20" s="633" t="s">
        <v>144</v>
      </c>
      <c r="D20" s="635">
        <v>5</v>
      </c>
      <c r="E20" s="635">
        <v>2</v>
      </c>
      <c r="F20" s="635">
        <v>6</v>
      </c>
      <c r="G20" s="635" t="s">
        <v>173</v>
      </c>
      <c r="H20" s="635">
        <v>6</v>
      </c>
      <c r="I20" s="635">
        <v>5</v>
      </c>
      <c r="J20" s="635">
        <v>489</v>
      </c>
      <c r="K20" s="635">
        <v>652</v>
      </c>
      <c r="L20" s="635">
        <v>504</v>
      </c>
      <c r="M20" s="635">
        <v>493</v>
      </c>
      <c r="N20" s="635">
        <v>497</v>
      </c>
      <c r="O20" s="635">
        <v>276</v>
      </c>
      <c r="P20" s="635">
        <v>494</v>
      </c>
      <c r="Q20" s="635">
        <v>654</v>
      </c>
      <c r="R20" s="635">
        <v>510</v>
      </c>
      <c r="S20" s="635">
        <v>493</v>
      </c>
      <c r="T20" s="635">
        <v>503</v>
      </c>
      <c r="U20" s="635">
        <v>281</v>
      </c>
    </row>
    <row r="21" spans="1:21" s="424" customFormat="1" ht="13.5" x14ac:dyDescent="0.25">
      <c r="A21" s="636"/>
      <c r="B21" s="314" t="s">
        <v>260</v>
      </c>
      <c r="C21" s="633" t="s">
        <v>144</v>
      </c>
      <c r="D21" s="637">
        <v>4</v>
      </c>
      <c r="E21" s="637">
        <v>1</v>
      </c>
      <c r="F21" s="637">
        <v>4</v>
      </c>
      <c r="G21" s="637">
        <v>2</v>
      </c>
      <c r="H21" s="637">
        <v>1</v>
      </c>
      <c r="I21" s="637" t="s">
        <v>173</v>
      </c>
      <c r="J21" s="637">
        <v>60</v>
      </c>
      <c r="K21" s="637">
        <v>101</v>
      </c>
      <c r="L21" s="637">
        <v>92</v>
      </c>
      <c r="M21" s="637">
        <v>92</v>
      </c>
      <c r="N21" s="637">
        <v>76</v>
      </c>
      <c r="O21" s="637">
        <v>58</v>
      </c>
      <c r="P21" s="637">
        <v>64</v>
      </c>
      <c r="Q21" s="637">
        <v>102</v>
      </c>
      <c r="R21" s="637">
        <v>96</v>
      </c>
      <c r="S21" s="637">
        <v>94</v>
      </c>
      <c r="T21" s="637">
        <v>77</v>
      </c>
      <c r="U21" s="637">
        <v>58</v>
      </c>
    </row>
    <row r="22" spans="1:21" s="424" customFormat="1" ht="13.5" x14ac:dyDescent="0.25">
      <c r="A22" s="636"/>
      <c r="B22" s="314" t="s">
        <v>261</v>
      </c>
      <c r="C22" s="633" t="s">
        <v>144</v>
      </c>
      <c r="D22" s="635">
        <v>16</v>
      </c>
      <c r="E22" s="635">
        <v>12</v>
      </c>
      <c r="F22" s="635">
        <v>12</v>
      </c>
      <c r="G22" s="635">
        <v>9</v>
      </c>
      <c r="H22" s="635">
        <v>16</v>
      </c>
      <c r="I22" s="635">
        <v>12</v>
      </c>
      <c r="J22" s="635">
        <v>325</v>
      </c>
      <c r="K22" s="635">
        <v>358</v>
      </c>
      <c r="L22" s="635">
        <v>371</v>
      </c>
      <c r="M22" s="635">
        <v>369</v>
      </c>
      <c r="N22" s="635">
        <v>387</v>
      </c>
      <c r="O22" s="635">
        <v>253</v>
      </c>
      <c r="P22" s="635">
        <v>341</v>
      </c>
      <c r="Q22" s="635">
        <v>370</v>
      </c>
      <c r="R22" s="635">
        <v>383</v>
      </c>
      <c r="S22" s="635">
        <v>378</v>
      </c>
      <c r="T22" s="635">
        <v>403</v>
      </c>
      <c r="U22" s="635">
        <v>265</v>
      </c>
    </row>
    <row r="23" spans="1:21" s="424" customFormat="1" ht="13.5" x14ac:dyDescent="0.25">
      <c r="A23" s="639"/>
      <c r="B23" s="314" t="s">
        <v>132</v>
      </c>
      <c r="C23" s="633" t="s">
        <v>144</v>
      </c>
      <c r="D23" s="637">
        <v>25</v>
      </c>
      <c r="E23" s="637">
        <v>15</v>
      </c>
      <c r="F23" s="637">
        <v>22</v>
      </c>
      <c r="G23" s="637">
        <v>11</v>
      </c>
      <c r="H23" s="637">
        <v>23</v>
      </c>
      <c r="I23" s="637">
        <v>17</v>
      </c>
      <c r="J23" s="637">
        <v>874</v>
      </c>
      <c r="K23" s="637">
        <v>1111</v>
      </c>
      <c r="L23" s="637">
        <v>967</v>
      </c>
      <c r="M23" s="637">
        <v>954</v>
      </c>
      <c r="N23" s="637">
        <v>960</v>
      </c>
      <c r="O23" s="637">
        <v>587</v>
      </c>
      <c r="P23" s="637">
        <v>899</v>
      </c>
      <c r="Q23" s="637">
        <v>1126</v>
      </c>
      <c r="R23" s="637">
        <v>989</v>
      </c>
      <c r="S23" s="637">
        <v>965</v>
      </c>
      <c r="T23" s="637">
        <v>983</v>
      </c>
      <c r="U23" s="637">
        <v>604</v>
      </c>
    </row>
    <row r="24" spans="1:21" s="424" customFormat="1" ht="13.5" x14ac:dyDescent="0.25">
      <c r="A24" s="634" t="s">
        <v>186</v>
      </c>
      <c r="B24" s="314" t="s">
        <v>259</v>
      </c>
      <c r="C24" s="633" t="s">
        <v>144</v>
      </c>
      <c r="D24" s="635">
        <v>15</v>
      </c>
      <c r="E24" s="635">
        <v>8</v>
      </c>
      <c r="F24" s="635">
        <v>5</v>
      </c>
      <c r="G24" s="635">
        <v>8</v>
      </c>
      <c r="H24" s="635">
        <v>8</v>
      </c>
      <c r="I24" s="635">
        <v>5</v>
      </c>
      <c r="J24" s="635">
        <v>738</v>
      </c>
      <c r="K24" s="635">
        <v>633</v>
      </c>
      <c r="L24" s="635">
        <v>819</v>
      </c>
      <c r="M24" s="635">
        <v>765</v>
      </c>
      <c r="N24" s="635">
        <v>764</v>
      </c>
      <c r="O24" s="635">
        <v>487</v>
      </c>
      <c r="P24" s="635">
        <v>753</v>
      </c>
      <c r="Q24" s="635">
        <v>641</v>
      </c>
      <c r="R24" s="635">
        <v>824</v>
      </c>
      <c r="S24" s="635">
        <v>773</v>
      </c>
      <c r="T24" s="635">
        <v>772</v>
      </c>
      <c r="U24" s="635">
        <v>492</v>
      </c>
    </row>
    <row r="25" spans="1:21" s="424" customFormat="1" ht="13.5" x14ac:dyDescent="0.25">
      <c r="A25" s="636"/>
      <c r="B25" s="314" t="s">
        <v>260</v>
      </c>
      <c r="C25" s="633" t="s">
        <v>144</v>
      </c>
      <c r="D25" s="637">
        <v>1</v>
      </c>
      <c r="E25" s="637" t="s">
        <v>173</v>
      </c>
      <c r="F25" s="637">
        <v>3</v>
      </c>
      <c r="G25" s="637">
        <v>1</v>
      </c>
      <c r="H25" s="637">
        <v>1</v>
      </c>
      <c r="I25" s="637">
        <v>1</v>
      </c>
      <c r="J25" s="637">
        <v>97</v>
      </c>
      <c r="K25" s="637">
        <v>138</v>
      </c>
      <c r="L25" s="637">
        <v>140</v>
      </c>
      <c r="M25" s="637">
        <v>85</v>
      </c>
      <c r="N25" s="637">
        <v>92</v>
      </c>
      <c r="O25" s="637">
        <v>57</v>
      </c>
      <c r="P25" s="637">
        <v>98</v>
      </c>
      <c r="Q25" s="637">
        <v>138</v>
      </c>
      <c r="R25" s="637">
        <v>143</v>
      </c>
      <c r="S25" s="637">
        <v>86</v>
      </c>
      <c r="T25" s="637">
        <v>93</v>
      </c>
      <c r="U25" s="637">
        <v>58</v>
      </c>
    </row>
    <row r="26" spans="1:21" s="424" customFormat="1" ht="13.5" x14ac:dyDescent="0.25">
      <c r="A26" s="636"/>
      <c r="B26" s="314" t="s">
        <v>261</v>
      </c>
      <c r="C26" s="633" t="s">
        <v>144</v>
      </c>
      <c r="D26" s="635">
        <v>10</v>
      </c>
      <c r="E26" s="635">
        <v>13</v>
      </c>
      <c r="F26" s="635">
        <v>12</v>
      </c>
      <c r="G26" s="635">
        <v>10</v>
      </c>
      <c r="H26" s="635">
        <v>8</v>
      </c>
      <c r="I26" s="635">
        <v>8</v>
      </c>
      <c r="J26" s="635">
        <v>377</v>
      </c>
      <c r="K26" s="635">
        <v>355</v>
      </c>
      <c r="L26" s="635">
        <v>316</v>
      </c>
      <c r="M26" s="635">
        <v>388</v>
      </c>
      <c r="N26" s="635">
        <v>411</v>
      </c>
      <c r="O26" s="635">
        <v>255</v>
      </c>
      <c r="P26" s="635">
        <v>387</v>
      </c>
      <c r="Q26" s="635">
        <v>368</v>
      </c>
      <c r="R26" s="635">
        <v>328</v>
      </c>
      <c r="S26" s="635">
        <v>398</v>
      </c>
      <c r="T26" s="635">
        <v>419</v>
      </c>
      <c r="U26" s="635">
        <v>263</v>
      </c>
    </row>
    <row r="27" spans="1:21" s="424" customFormat="1" ht="13.5" x14ac:dyDescent="0.25">
      <c r="A27" s="639"/>
      <c r="B27" s="314" t="s">
        <v>132</v>
      </c>
      <c r="C27" s="633" t="s">
        <v>144</v>
      </c>
      <c r="D27" s="637">
        <v>26</v>
      </c>
      <c r="E27" s="637">
        <v>21</v>
      </c>
      <c r="F27" s="637">
        <v>20</v>
      </c>
      <c r="G27" s="637">
        <v>19</v>
      </c>
      <c r="H27" s="637">
        <v>17</v>
      </c>
      <c r="I27" s="637">
        <v>14</v>
      </c>
      <c r="J27" s="637">
        <v>1212</v>
      </c>
      <c r="K27" s="637">
        <v>1126</v>
      </c>
      <c r="L27" s="637">
        <v>1275</v>
      </c>
      <c r="M27" s="637">
        <v>1238</v>
      </c>
      <c r="N27" s="637">
        <v>1267</v>
      </c>
      <c r="O27" s="637">
        <v>799</v>
      </c>
      <c r="P27" s="637">
        <v>1238</v>
      </c>
      <c r="Q27" s="637">
        <v>1147</v>
      </c>
      <c r="R27" s="637">
        <v>1295</v>
      </c>
      <c r="S27" s="637">
        <v>1257</v>
      </c>
      <c r="T27" s="637">
        <v>1284</v>
      </c>
      <c r="U27" s="637">
        <v>813</v>
      </c>
    </row>
    <row r="28" spans="1:21" s="424" customFormat="1" ht="13.5" x14ac:dyDescent="0.25">
      <c r="A28" s="634" t="s">
        <v>187</v>
      </c>
      <c r="B28" s="314" t="s">
        <v>259</v>
      </c>
      <c r="C28" s="633" t="s">
        <v>144</v>
      </c>
      <c r="D28" s="635">
        <v>8</v>
      </c>
      <c r="E28" s="635">
        <v>7</v>
      </c>
      <c r="F28" s="635">
        <v>3</v>
      </c>
      <c r="G28" s="635">
        <v>10</v>
      </c>
      <c r="H28" s="635">
        <v>7</v>
      </c>
      <c r="I28" s="635">
        <v>5</v>
      </c>
      <c r="J28" s="635">
        <v>1077</v>
      </c>
      <c r="K28" s="635">
        <v>929</v>
      </c>
      <c r="L28" s="635">
        <v>794</v>
      </c>
      <c r="M28" s="635">
        <v>951</v>
      </c>
      <c r="N28" s="635">
        <v>913</v>
      </c>
      <c r="O28" s="635">
        <v>699</v>
      </c>
      <c r="P28" s="635">
        <v>1085</v>
      </c>
      <c r="Q28" s="635">
        <v>936</v>
      </c>
      <c r="R28" s="635">
        <v>797</v>
      </c>
      <c r="S28" s="635">
        <v>961</v>
      </c>
      <c r="T28" s="635">
        <v>920</v>
      </c>
      <c r="U28" s="635">
        <v>704</v>
      </c>
    </row>
    <row r="29" spans="1:21" s="424" customFormat="1" ht="13.5" x14ac:dyDescent="0.25">
      <c r="A29" s="636"/>
      <c r="B29" s="314" t="s">
        <v>260</v>
      </c>
      <c r="C29" s="633" t="s">
        <v>144</v>
      </c>
      <c r="D29" s="637">
        <v>1</v>
      </c>
      <c r="E29" s="637" t="s">
        <v>173</v>
      </c>
      <c r="F29" s="637">
        <v>3</v>
      </c>
      <c r="G29" s="637">
        <v>1</v>
      </c>
      <c r="H29" s="637">
        <v>1</v>
      </c>
      <c r="I29" s="637">
        <v>1</v>
      </c>
      <c r="J29" s="637">
        <v>68</v>
      </c>
      <c r="K29" s="637">
        <v>46</v>
      </c>
      <c r="L29" s="637">
        <v>69</v>
      </c>
      <c r="M29" s="637">
        <v>55</v>
      </c>
      <c r="N29" s="637">
        <v>31</v>
      </c>
      <c r="O29" s="637">
        <v>18</v>
      </c>
      <c r="P29" s="637">
        <v>69</v>
      </c>
      <c r="Q29" s="637">
        <v>46</v>
      </c>
      <c r="R29" s="637">
        <v>72</v>
      </c>
      <c r="S29" s="637">
        <v>56</v>
      </c>
      <c r="T29" s="637">
        <v>32</v>
      </c>
      <c r="U29" s="637">
        <v>19</v>
      </c>
    </row>
    <row r="30" spans="1:21" s="424" customFormat="1" ht="13.5" x14ac:dyDescent="0.25">
      <c r="A30" s="636"/>
      <c r="B30" s="314" t="s">
        <v>261</v>
      </c>
      <c r="C30" s="633" t="s">
        <v>144</v>
      </c>
      <c r="D30" s="635">
        <v>6</v>
      </c>
      <c r="E30" s="635">
        <v>8</v>
      </c>
      <c r="F30" s="635">
        <v>3</v>
      </c>
      <c r="G30" s="635">
        <v>2</v>
      </c>
      <c r="H30" s="635">
        <v>5</v>
      </c>
      <c r="I30" s="635">
        <v>8</v>
      </c>
      <c r="J30" s="635">
        <v>220</v>
      </c>
      <c r="K30" s="635">
        <v>215</v>
      </c>
      <c r="L30" s="635">
        <v>191</v>
      </c>
      <c r="M30" s="635">
        <v>255</v>
      </c>
      <c r="N30" s="635">
        <v>206</v>
      </c>
      <c r="O30" s="635">
        <v>139</v>
      </c>
      <c r="P30" s="635">
        <v>226</v>
      </c>
      <c r="Q30" s="635">
        <v>223</v>
      </c>
      <c r="R30" s="635">
        <v>194</v>
      </c>
      <c r="S30" s="635">
        <v>257</v>
      </c>
      <c r="T30" s="635">
        <v>211</v>
      </c>
      <c r="U30" s="635">
        <v>147</v>
      </c>
    </row>
    <row r="31" spans="1:21" s="424" customFormat="1" ht="13.5" x14ac:dyDescent="0.25">
      <c r="A31" s="639"/>
      <c r="B31" s="314" t="s">
        <v>132</v>
      </c>
      <c r="C31" s="633" t="s">
        <v>144</v>
      </c>
      <c r="D31" s="637">
        <v>15</v>
      </c>
      <c r="E31" s="637">
        <v>15</v>
      </c>
      <c r="F31" s="637">
        <v>9</v>
      </c>
      <c r="G31" s="637">
        <v>13</v>
      </c>
      <c r="H31" s="637">
        <v>13</v>
      </c>
      <c r="I31" s="637">
        <v>14</v>
      </c>
      <c r="J31" s="637">
        <v>1365</v>
      </c>
      <c r="K31" s="637">
        <v>1190</v>
      </c>
      <c r="L31" s="637">
        <v>1054</v>
      </c>
      <c r="M31" s="637">
        <v>1261</v>
      </c>
      <c r="N31" s="637">
        <v>1150</v>
      </c>
      <c r="O31" s="637">
        <v>856</v>
      </c>
      <c r="P31" s="637">
        <v>1380</v>
      </c>
      <c r="Q31" s="637">
        <v>1205</v>
      </c>
      <c r="R31" s="637">
        <v>1063</v>
      </c>
      <c r="S31" s="637">
        <v>1274</v>
      </c>
      <c r="T31" s="637">
        <v>1163</v>
      </c>
      <c r="U31" s="637">
        <v>870</v>
      </c>
    </row>
    <row r="32" spans="1:21" s="424" customFormat="1" ht="13.5" x14ac:dyDescent="0.25">
      <c r="A32" s="634" t="s">
        <v>189</v>
      </c>
      <c r="B32" s="314" t="s">
        <v>259</v>
      </c>
      <c r="C32" s="633" t="s">
        <v>144</v>
      </c>
      <c r="D32" s="635">
        <v>6</v>
      </c>
      <c r="E32" s="635">
        <v>12</v>
      </c>
      <c r="F32" s="635">
        <v>9</v>
      </c>
      <c r="G32" s="635">
        <v>13</v>
      </c>
      <c r="H32" s="635">
        <v>11</v>
      </c>
      <c r="I32" s="635">
        <v>5</v>
      </c>
      <c r="J32" s="635">
        <v>813</v>
      </c>
      <c r="K32" s="635">
        <v>636</v>
      </c>
      <c r="L32" s="635">
        <v>637</v>
      </c>
      <c r="M32" s="635">
        <v>670</v>
      </c>
      <c r="N32" s="635">
        <v>724</v>
      </c>
      <c r="O32" s="635">
        <v>491</v>
      </c>
      <c r="P32" s="635">
        <v>819</v>
      </c>
      <c r="Q32" s="635">
        <v>648</v>
      </c>
      <c r="R32" s="635">
        <v>646</v>
      </c>
      <c r="S32" s="635">
        <v>683</v>
      </c>
      <c r="T32" s="635">
        <v>735</v>
      </c>
      <c r="U32" s="635">
        <v>496</v>
      </c>
    </row>
    <row r="33" spans="1:21" s="424" customFormat="1" ht="13.5" x14ac:dyDescent="0.25">
      <c r="A33" s="636"/>
      <c r="B33" s="314" t="s">
        <v>260</v>
      </c>
      <c r="C33" s="633" t="s">
        <v>144</v>
      </c>
      <c r="D33" s="637">
        <v>4</v>
      </c>
      <c r="E33" s="637">
        <v>4</v>
      </c>
      <c r="F33" s="637">
        <v>1</v>
      </c>
      <c r="G33" s="637">
        <v>2</v>
      </c>
      <c r="H33" s="637">
        <v>2</v>
      </c>
      <c r="I33" s="637" t="s">
        <v>173</v>
      </c>
      <c r="J33" s="637">
        <v>168</v>
      </c>
      <c r="K33" s="637">
        <v>132</v>
      </c>
      <c r="L33" s="637">
        <v>118</v>
      </c>
      <c r="M33" s="637">
        <v>138</v>
      </c>
      <c r="N33" s="637">
        <v>182</v>
      </c>
      <c r="O33" s="637">
        <v>88</v>
      </c>
      <c r="P33" s="637">
        <v>172</v>
      </c>
      <c r="Q33" s="637">
        <v>136</v>
      </c>
      <c r="R33" s="637">
        <v>119</v>
      </c>
      <c r="S33" s="637">
        <v>140</v>
      </c>
      <c r="T33" s="637">
        <v>184</v>
      </c>
      <c r="U33" s="637">
        <v>88</v>
      </c>
    </row>
    <row r="34" spans="1:21" s="424" customFormat="1" ht="13.5" x14ac:dyDescent="0.25">
      <c r="A34" s="636"/>
      <c r="B34" s="314" t="s">
        <v>261</v>
      </c>
      <c r="C34" s="633" t="s">
        <v>144</v>
      </c>
      <c r="D34" s="635">
        <v>8</v>
      </c>
      <c r="E34" s="635">
        <v>9</v>
      </c>
      <c r="F34" s="635">
        <v>8</v>
      </c>
      <c r="G34" s="635">
        <v>18</v>
      </c>
      <c r="H34" s="635">
        <v>12</v>
      </c>
      <c r="I34" s="635">
        <v>9</v>
      </c>
      <c r="J34" s="635">
        <v>395</v>
      </c>
      <c r="K34" s="635">
        <v>389</v>
      </c>
      <c r="L34" s="635">
        <v>344</v>
      </c>
      <c r="M34" s="635">
        <v>422</v>
      </c>
      <c r="N34" s="635">
        <v>365</v>
      </c>
      <c r="O34" s="635">
        <v>269</v>
      </c>
      <c r="P34" s="635">
        <v>403</v>
      </c>
      <c r="Q34" s="635">
        <v>398</v>
      </c>
      <c r="R34" s="635">
        <v>352</v>
      </c>
      <c r="S34" s="635">
        <v>440</v>
      </c>
      <c r="T34" s="635">
        <v>377</v>
      </c>
      <c r="U34" s="635">
        <v>278</v>
      </c>
    </row>
    <row r="35" spans="1:21" s="424" customFormat="1" ht="13.5" x14ac:dyDescent="0.25">
      <c r="A35" s="639"/>
      <c r="B35" s="314" t="s">
        <v>132</v>
      </c>
      <c r="C35" s="633" t="s">
        <v>144</v>
      </c>
      <c r="D35" s="637">
        <v>18</v>
      </c>
      <c r="E35" s="637">
        <v>25</v>
      </c>
      <c r="F35" s="637">
        <v>18</v>
      </c>
      <c r="G35" s="637">
        <v>33</v>
      </c>
      <c r="H35" s="637">
        <v>25</v>
      </c>
      <c r="I35" s="637">
        <v>14</v>
      </c>
      <c r="J35" s="637">
        <v>1376</v>
      </c>
      <c r="K35" s="637">
        <v>1157</v>
      </c>
      <c r="L35" s="637">
        <v>1099</v>
      </c>
      <c r="M35" s="637">
        <v>1230</v>
      </c>
      <c r="N35" s="637">
        <v>1271</v>
      </c>
      <c r="O35" s="637">
        <v>848</v>
      </c>
      <c r="P35" s="637">
        <v>1394</v>
      </c>
      <c r="Q35" s="637">
        <v>1182</v>
      </c>
      <c r="R35" s="637">
        <v>1117</v>
      </c>
      <c r="S35" s="637">
        <v>1263</v>
      </c>
      <c r="T35" s="637">
        <v>1296</v>
      </c>
      <c r="U35" s="637">
        <v>862</v>
      </c>
    </row>
    <row r="36" spans="1:21" s="424" customFormat="1" ht="12.75" x14ac:dyDescent="0.2">
      <c r="A36" s="640" t="s">
        <v>351</v>
      </c>
    </row>
    <row r="38" spans="1:21" x14ac:dyDescent="0.25">
      <c r="C38" s="697" t="s">
        <v>352</v>
      </c>
      <c r="D38" s="698"/>
      <c r="E38" s="699"/>
      <c r="F38" s="697" t="s">
        <v>353</v>
      </c>
      <c r="G38" s="698"/>
      <c r="H38" s="699"/>
      <c r="I38" s="697" t="s">
        <v>354</v>
      </c>
      <c r="J38" s="698"/>
      <c r="K38" s="698"/>
    </row>
    <row r="39" spans="1:21" x14ac:dyDescent="0.25">
      <c r="C39" s="700" t="s">
        <v>19</v>
      </c>
      <c r="D39" s="308" t="s">
        <v>20</v>
      </c>
      <c r="E39" s="700" t="s">
        <v>147</v>
      </c>
      <c r="F39" s="700" t="s">
        <v>19</v>
      </c>
      <c r="G39" s="308" t="s">
        <v>20</v>
      </c>
      <c r="H39" s="700" t="s">
        <v>147</v>
      </c>
      <c r="I39" s="700" t="s">
        <v>19</v>
      </c>
      <c r="J39" s="308" t="s">
        <v>20</v>
      </c>
      <c r="K39" s="700" t="s">
        <v>147</v>
      </c>
    </row>
    <row r="40" spans="1:21" x14ac:dyDescent="0.25">
      <c r="A40" s="634" t="s">
        <v>27</v>
      </c>
      <c r="B40" s="314" t="s">
        <v>259</v>
      </c>
      <c r="C40" s="317">
        <v>126744</v>
      </c>
      <c r="D40" s="317">
        <v>127000</v>
      </c>
      <c r="E40" s="317">
        <v>86682</v>
      </c>
      <c r="F40" s="317">
        <v>1401</v>
      </c>
      <c r="G40" s="317">
        <v>1331</v>
      </c>
      <c r="H40" s="317">
        <v>1061</v>
      </c>
      <c r="I40" s="317">
        <v>169607</v>
      </c>
      <c r="J40" s="317">
        <v>168794</v>
      </c>
      <c r="K40" s="317">
        <v>111532</v>
      </c>
    </row>
    <row r="41" spans="1:21" x14ac:dyDescent="0.25">
      <c r="A41" s="636"/>
      <c r="B41" s="314" t="s">
        <v>260</v>
      </c>
      <c r="C41" s="315">
        <v>9437</v>
      </c>
      <c r="D41" s="315">
        <v>9076</v>
      </c>
      <c r="E41" s="315">
        <v>5451</v>
      </c>
      <c r="F41" s="315">
        <v>330</v>
      </c>
      <c r="G41" s="315">
        <v>310</v>
      </c>
      <c r="H41" s="315">
        <v>195</v>
      </c>
      <c r="I41" s="315">
        <v>15545</v>
      </c>
      <c r="J41" s="315">
        <v>15009</v>
      </c>
      <c r="K41" s="315">
        <v>8465</v>
      </c>
    </row>
    <row r="42" spans="1:21" x14ac:dyDescent="0.25">
      <c r="A42" s="636"/>
      <c r="B42" s="314" t="s">
        <v>261</v>
      </c>
      <c r="C42" s="317">
        <v>36372</v>
      </c>
      <c r="D42" s="317">
        <v>36107</v>
      </c>
      <c r="E42" s="317">
        <v>26165</v>
      </c>
      <c r="F42" s="317">
        <v>1603</v>
      </c>
      <c r="G42" s="317">
        <v>1532</v>
      </c>
      <c r="H42" s="317">
        <v>1139</v>
      </c>
      <c r="I42" s="317">
        <v>57767</v>
      </c>
      <c r="J42" s="317">
        <v>57581</v>
      </c>
      <c r="K42" s="317">
        <v>39251</v>
      </c>
    </row>
    <row r="43" spans="1:21" x14ac:dyDescent="0.25">
      <c r="A43" s="701"/>
      <c r="B43" s="702" t="s">
        <v>132</v>
      </c>
      <c r="C43" s="703">
        <v>172553</v>
      </c>
      <c r="D43" s="703">
        <v>172183</v>
      </c>
      <c r="E43" s="703">
        <v>118298</v>
      </c>
      <c r="F43" s="703">
        <v>3334</v>
      </c>
      <c r="G43" s="703">
        <v>3173</v>
      </c>
      <c r="H43" s="703">
        <v>2395</v>
      </c>
      <c r="I43" s="703">
        <v>242919</v>
      </c>
      <c r="J43" s="703">
        <v>241384</v>
      </c>
      <c r="K43" s="703">
        <v>159248</v>
      </c>
    </row>
    <row r="44" spans="1:21" x14ac:dyDescent="0.25">
      <c r="A44" s="636" t="s">
        <v>184</v>
      </c>
      <c r="B44" s="704" t="s">
        <v>259</v>
      </c>
      <c r="C44" s="705">
        <v>2055</v>
      </c>
      <c r="D44" s="705">
        <v>2105</v>
      </c>
      <c r="E44" s="705">
        <v>1462</v>
      </c>
      <c r="F44" s="705">
        <v>31</v>
      </c>
      <c r="G44" s="705">
        <v>32</v>
      </c>
      <c r="H44" s="705">
        <v>20</v>
      </c>
      <c r="I44" s="705">
        <v>2879</v>
      </c>
      <c r="J44" s="705">
        <v>2898</v>
      </c>
      <c r="K44" s="705">
        <v>1953</v>
      </c>
    </row>
    <row r="45" spans="1:21" x14ac:dyDescent="0.25">
      <c r="A45" s="636"/>
      <c r="B45" s="314" t="s">
        <v>260</v>
      </c>
      <c r="C45" s="315">
        <v>219</v>
      </c>
      <c r="D45" s="315">
        <v>213</v>
      </c>
      <c r="E45" s="315">
        <v>137</v>
      </c>
      <c r="F45" s="315">
        <v>6</v>
      </c>
      <c r="G45" s="315">
        <v>5</v>
      </c>
      <c r="H45" s="315">
        <v>2</v>
      </c>
      <c r="I45" s="315">
        <v>370</v>
      </c>
      <c r="J45" s="315">
        <v>381</v>
      </c>
      <c r="K45" s="315">
        <v>221</v>
      </c>
    </row>
    <row r="46" spans="1:21" x14ac:dyDescent="0.25">
      <c r="A46" s="636"/>
      <c r="B46" s="314" t="s">
        <v>261</v>
      </c>
      <c r="C46" s="317">
        <v>871</v>
      </c>
      <c r="D46" s="317">
        <v>842</v>
      </c>
      <c r="E46" s="317">
        <v>606</v>
      </c>
      <c r="F46" s="317">
        <v>39</v>
      </c>
      <c r="G46" s="317">
        <v>41</v>
      </c>
      <c r="H46" s="317">
        <v>37</v>
      </c>
      <c r="I46" s="317">
        <v>1434</v>
      </c>
      <c r="J46" s="317">
        <v>1369</v>
      </c>
      <c r="K46" s="317">
        <v>916</v>
      </c>
    </row>
    <row r="47" spans="1:21" ht="15.75" thickBot="1" x14ac:dyDescent="0.3">
      <c r="A47" s="706"/>
      <c r="B47" s="707" t="s">
        <v>132</v>
      </c>
      <c r="C47" s="708">
        <v>3145</v>
      </c>
      <c r="D47" s="708">
        <v>3160</v>
      </c>
      <c r="E47" s="708">
        <v>2205</v>
      </c>
      <c r="F47" s="708">
        <v>76</v>
      </c>
      <c r="G47" s="708">
        <v>78</v>
      </c>
      <c r="H47" s="708">
        <v>59</v>
      </c>
      <c r="I47" s="708">
        <v>4683</v>
      </c>
      <c r="J47" s="708">
        <v>4648</v>
      </c>
      <c r="K47" s="708">
        <v>3090</v>
      </c>
    </row>
    <row r="48" spans="1:21" x14ac:dyDescent="0.25">
      <c r="J48" s="342"/>
      <c r="K48" s="342"/>
    </row>
    <row r="49" spans="1:17" x14ac:dyDescent="0.25">
      <c r="B49" s="709" t="s">
        <v>355</v>
      </c>
      <c r="M49" s="307" t="s">
        <v>356</v>
      </c>
    </row>
    <row r="51" spans="1:17" ht="15" customHeight="1" x14ac:dyDescent="0.25">
      <c r="A51" s="710" t="s">
        <v>136</v>
      </c>
      <c r="B51" s="710" t="s">
        <v>357</v>
      </c>
      <c r="C51" s="711" t="s">
        <v>352</v>
      </c>
      <c r="D51" s="711"/>
      <c r="E51" s="711"/>
      <c r="F51" s="712" t="s">
        <v>37</v>
      </c>
      <c r="G51" s="711"/>
      <c r="H51" s="713"/>
      <c r="I51" s="711" t="s">
        <v>164</v>
      </c>
      <c r="J51" s="711"/>
      <c r="K51" s="711"/>
    </row>
    <row r="52" spans="1:17" ht="15.75" thickBot="1" x14ac:dyDescent="0.3">
      <c r="A52" s="714"/>
      <c r="B52" s="714"/>
      <c r="C52" s="715" t="s">
        <v>19</v>
      </c>
      <c r="D52" s="715" t="s">
        <v>20</v>
      </c>
      <c r="E52" s="716" t="s">
        <v>147</v>
      </c>
      <c r="F52" s="715" t="s">
        <v>19</v>
      </c>
      <c r="G52" s="715" t="s">
        <v>20</v>
      </c>
      <c r="H52" s="716" t="s">
        <v>147</v>
      </c>
      <c r="I52" s="715" t="s">
        <v>19</v>
      </c>
      <c r="J52" s="715" t="s">
        <v>20</v>
      </c>
      <c r="K52" s="715" t="s">
        <v>147</v>
      </c>
      <c r="M52" s="418" t="s">
        <v>136</v>
      </c>
      <c r="N52" s="717" t="s">
        <v>357</v>
      </c>
      <c r="O52" s="718" t="s">
        <v>358</v>
      </c>
      <c r="P52" s="718" t="s">
        <v>359</v>
      </c>
      <c r="Q52" s="718" t="s">
        <v>360</v>
      </c>
    </row>
    <row r="53" spans="1:17" x14ac:dyDescent="0.25">
      <c r="A53" s="719" t="s">
        <v>27</v>
      </c>
      <c r="B53" s="720" t="s">
        <v>301</v>
      </c>
      <c r="C53" s="721">
        <v>126744</v>
      </c>
      <c r="D53" s="721">
        <v>127000</v>
      </c>
      <c r="E53" s="721">
        <v>86682</v>
      </c>
      <c r="F53" s="722">
        <v>1401</v>
      </c>
      <c r="G53" s="721">
        <v>1331</v>
      </c>
      <c r="H53" s="723">
        <v>1061</v>
      </c>
      <c r="I53" s="721">
        <v>169607</v>
      </c>
      <c r="J53" s="721">
        <v>168794</v>
      </c>
      <c r="K53" s="721">
        <v>111532</v>
      </c>
      <c r="L53" s="342"/>
      <c r="M53" s="719" t="s">
        <v>27</v>
      </c>
      <c r="N53" s="724" t="s">
        <v>301</v>
      </c>
      <c r="O53" s="725">
        <f>(E53-D53)/D53*100</f>
        <v>-31.746456692913387</v>
      </c>
      <c r="P53" s="725">
        <f>(H53-G53)/G53*100</f>
        <v>-20.285499624342599</v>
      </c>
      <c r="Q53" s="725">
        <f>(K53-J53)/J53*100</f>
        <v>-33.924191618185482</v>
      </c>
    </row>
    <row r="54" spans="1:17" x14ac:dyDescent="0.25">
      <c r="A54" s="719"/>
      <c r="B54" s="720" t="s">
        <v>302</v>
      </c>
      <c r="C54" s="721">
        <v>9437</v>
      </c>
      <c r="D54" s="721">
        <v>9076</v>
      </c>
      <c r="E54" s="721">
        <v>5451</v>
      </c>
      <c r="F54" s="722">
        <v>330</v>
      </c>
      <c r="G54" s="721">
        <v>310</v>
      </c>
      <c r="H54" s="723">
        <v>195</v>
      </c>
      <c r="I54" s="721">
        <v>15545</v>
      </c>
      <c r="J54" s="721">
        <v>15009</v>
      </c>
      <c r="K54" s="721">
        <v>8465</v>
      </c>
      <c r="L54" s="342"/>
      <c r="M54" s="719"/>
      <c r="N54" s="724" t="s">
        <v>302</v>
      </c>
      <c r="O54" s="725">
        <f>(E54-D54)/D54*100</f>
        <v>-39.940502423975325</v>
      </c>
      <c r="P54" s="725">
        <f t="shared" ref="P54:P60" si="0">(H54-G54)/G54*100</f>
        <v>-37.096774193548384</v>
      </c>
      <c r="Q54" s="725">
        <f t="shared" ref="Q54:Q60" si="1">(K54-J54)/J54*100</f>
        <v>-43.600506362848954</v>
      </c>
    </row>
    <row r="55" spans="1:17" x14ac:dyDescent="0.25">
      <c r="A55" s="719"/>
      <c r="B55" s="720" t="s">
        <v>303</v>
      </c>
      <c r="C55" s="721">
        <v>36372</v>
      </c>
      <c r="D55" s="721">
        <v>36107</v>
      </c>
      <c r="E55" s="721">
        <v>26165</v>
      </c>
      <c r="F55" s="722">
        <v>1603</v>
      </c>
      <c r="G55" s="721">
        <v>1532</v>
      </c>
      <c r="H55" s="723">
        <v>1139</v>
      </c>
      <c r="I55" s="721">
        <v>57767</v>
      </c>
      <c r="J55" s="721">
        <v>57581</v>
      </c>
      <c r="K55" s="721">
        <v>39251</v>
      </c>
      <c r="L55" s="342"/>
      <c r="M55" s="719"/>
      <c r="N55" s="724" t="s">
        <v>303</v>
      </c>
      <c r="O55" s="725">
        <f>(E55-D55)/D55*100</f>
        <v>-27.534827041847841</v>
      </c>
      <c r="P55" s="725">
        <f>(H55-G55)/G55*100</f>
        <v>-25.652741514360311</v>
      </c>
      <c r="Q55" s="725">
        <f t="shared" si="1"/>
        <v>-31.833417273058824</v>
      </c>
    </row>
    <row r="56" spans="1:17" x14ac:dyDescent="0.25">
      <c r="A56" s="726"/>
      <c r="B56" s="727" t="s">
        <v>324</v>
      </c>
      <c r="C56" s="728">
        <v>172553</v>
      </c>
      <c r="D56" s="728">
        <v>172183</v>
      </c>
      <c r="E56" s="728">
        <v>118298</v>
      </c>
      <c r="F56" s="729">
        <v>3334</v>
      </c>
      <c r="G56" s="728">
        <v>3173</v>
      </c>
      <c r="H56" s="730">
        <v>2395</v>
      </c>
      <c r="I56" s="728">
        <v>242919</v>
      </c>
      <c r="J56" s="728">
        <v>241384</v>
      </c>
      <c r="K56" s="728">
        <v>159248</v>
      </c>
      <c r="L56" s="342"/>
      <c r="M56" s="726"/>
      <c r="N56" s="731" t="s">
        <v>324</v>
      </c>
      <c r="O56" s="732">
        <f>(E56-D56)/D56*100</f>
        <v>-31.29519174366807</v>
      </c>
      <c r="P56" s="732">
        <f t="shared" si="0"/>
        <v>-24.519382288055468</v>
      </c>
      <c r="Q56" s="732">
        <f t="shared" si="1"/>
        <v>-34.027110330427867</v>
      </c>
    </row>
    <row r="57" spans="1:17" x14ac:dyDescent="0.25">
      <c r="A57" s="719" t="s">
        <v>137</v>
      </c>
      <c r="B57" s="720" t="s">
        <v>301</v>
      </c>
      <c r="C57" s="721">
        <v>2055</v>
      </c>
      <c r="D57" s="721">
        <v>2105</v>
      </c>
      <c r="E57" s="721">
        <v>1462</v>
      </c>
      <c r="F57" s="722">
        <v>31</v>
      </c>
      <c r="G57" s="721">
        <v>32</v>
      </c>
      <c r="H57" s="723">
        <v>20</v>
      </c>
      <c r="I57" s="721">
        <v>2879</v>
      </c>
      <c r="J57" s="721">
        <v>2898</v>
      </c>
      <c r="K57" s="721">
        <v>1953</v>
      </c>
      <c r="M57" s="719" t="s">
        <v>137</v>
      </c>
      <c r="N57" s="733" t="s">
        <v>301</v>
      </c>
      <c r="O57" s="725">
        <f t="shared" ref="O57:O58" si="2">(E57-D57)/D57*100</f>
        <v>-30.546318289786221</v>
      </c>
      <c r="P57" s="725">
        <f t="shared" si="0"/>
        <v>-37.5</v>
      </c>
      <c r="Q57" s="725">
        <f t="shared" si="1"/>
        <v>-32.608695652173914</v>
      </c>
    </row>
    <row r="58" spans="1:17" x14ac:dyDescent="0.25">
      <c r="A58" s="719"/>
      <c r="B58" s="720" t="s">
        <v>302</v>
      </c>
      <c r="C58" s="721">
        <v>219</v>
      </c>
      <c r="D58" s="721">
        <v>213</v>
      </c>
      <c r="E58" s="721">
        <v>137</v>
      </c>
      <c r="F58" s="722">
        <v>6</v>
      </c>
      <c r="G58" s="721">
        <v>5</v>
      </c>
      <c r="H58" s="723">
        <v>2</v>
      </c>
      <c r="I58" s="721">
        <v>370</v>
      </c>
      <c r="J58" s="721">
        <v>381</v>
      </c>
      <c r="K58" s="721">
        <v>221</v>
      </c>
      <c r="M58" s="719"/>
      <c r="N58" s="724" t="s">
        <v>302</v>
      </c>
      <c r="O58" s="725">
        <f t="shared" si="2"/>
        <v>-35.68075117370892</v>
      </c>
      <c r="P58" s="725">
        <f>(H58-G58)/G58*100</f>
        <v>-60</v>
      </c>
      <c r="Q58" s="725">
        <f>(K58-J58)/J58*100</f>
        <v>-41.99475065616798</v>
      </c>
    </row>
    <row r="59" spans="1:17" x14ac:dyDescent="0.25">
      <c r="A59" s="719"/>
      <c r="B59" s="720" t="s">
        <v>303</v>
      </c>
      <c r="C59" s="721">
        <v>871</v>
      </c>
      <c r="D59" s="721">
        <v>842</v>
      </c>
      <c r="E59" s="721">
        <v>606</v>
      </c>
      <c r="F59" s="722">
        <v>39</v>
      </c>
      <c r="G59" s="721">
        <v>41</v>
      </c>
      <c r="H59" s="723">
        <v>37</v>
      </c>
      <c r="I59" s="721">
        <v>1434</v>
      </c>
      <c r="J59" s="721">
        <v>1369</v>
      </c>
      <c r="K59" s="721">
        <v>916</v>
      </c>
      <c r="M59" s="719"/>
      <c r="N59" s="724" t="s">
        <v>303</v>
      </c>
      <c r="O59" s="725">
        <f>(E59-D59)/D59*100</f>
        <v>-28.028503562945367</v>
      </c>
      <c r="P59" s="725">
        <f t="shared" si="0"/>
        <v>-9.7560975609756095</v>
      </c>
      <c r="Q59" s="725">
        <f t="shared" si="1"/>
        <v>-33.089846603360115</v>
      </c>
    </row>
    <row r="60" spans="1:17" x14ac:dyDescent="0.25">
      <c r="A60" s="719"/>
      <c r="B60" s="734" t="s">
        <v>324</v>
      </c>
      <c r="C60" s="735">
        <v>3145</v>
      </c>
      <c r="D60" s="735">
        <v>3160</v>
      </c>
      <c r="E60" s="735">
        <v>2205</v>
      </c>
      <c r="F60" s="736">
        <v>76</v>
      </c>
      <c r="G60" s="735">
        <v>78</v>
      </c>
      <c r="H60" s="737">
        <v>59</v>
      </c>
      <c r="I60" s="735">
        <v>4683</v>
      </c>
      <c r="J60" s="735">
        <v>4648</v>
      </c>
      <c r="K60" s="735">
        <v>3090</v>
      </c>
      <c r="M60" s="719"/>
      <c r="N60" s="738" t="s">
        <v>324</v>
      </c>
      <c r="O60" s="739">
        <f>(E60-D60)/D60*100</f>
        <v>-30.221518987341771</v>
      </c>
      <c r="P60" s="739">
        <f t="shared" si="0"/>
        <v>-24.358974358974358</v>
      </c>
      <c r="Q60" s="739">
        <f t="shared" si="1"/>
        <v>-33.519793459552496</v>
      </c>
    </row>
    <row r="61" spans="1:17" x14ac:dyDescent="0.25">
      <c r="E61" s="342">
        <f>E60-D60</f>
        <v>-955</v>
      </c>
    </row>
    <row r="62" spans="1:17" x14ac:dyDescent="0.25">
      <c r="A62" s="740" t="s">
        <v>188</v>
      </c>
      <c r="M62" s="740" t="s">
        <v>188</v>
      </c>
    </row>
    <row r="63" spans="1:17" x14ac:dyDescent="0.25">
      <c r="A63" s="334"/>
      <c r="M63" s="334"/>
    </row>
  </sheetData>
  <mergeCells count="39">
    <mergeCell ref="M53:M56"/>
    <mergeCell ref="A57:A60"/>
    <mergeCell ref="M57:M60"/>
    <mergeCell ref="A51:A52"/>
    <mergeCell ref="B51:B52"/>
    <mergeCell ref="C51:E51"/>
    <mergeCell ref="F51:H51"/>
    <mergeCell ref="I51:K51"/>
    <mergeCell ref="A53:A56"/>
    <mergeCell ref="A32:A35"/>
    <mergeCell ref="C38:E38"/>
    <mergeCell ref="F38:H38"/>
    <mergeCell ref="I38:K38"/>
    <mergeCell ref="A40:A43"/>
    <mergeCell ref="A44:A47"/>
    <mergeCell ref="A10:C10"/>
    <mergeCell ref="A12:A15"/>
    <mergeCell ref="A16:A19"/>
    <mergeCell ref="A20:A23"/>
    <mergeCell ref="A24:A27"/>
    <mergeCell ref="A28:A31"/>
    <mergeCell ref="A8:C8"/>
    <mergeCell ref="D8:U8"/>
    <mergeCell ref="A9:C9"/>
    <mergeCell ref="D9:I9"/>
    <mergeCell ref="J9:O9"/>
    <mergeCell ref="P9:U9"/>
    <mergeCell ref="A5:C5"/>
    <mergeCell ref="D5:U5"/>
    <mergeCell ref="A6:C6"/>
    <mergeCell ref="D6:U6"/>
    <mergeCell ref="A7:C7"/>
    <mergeCell ref="D7:U7"/>
    <mergeCell ref="A2:C2"/>
    <mergeCell ref="D2:U2"/>
    <mergeCell ref="A3:C3"/>
    <mergeCell ref="D3:U3"/>
    <mergeCell ref="A4:C4"/>
    <mergeCell ref="D4:U4"/>
  </mergeCells>
  <hyperlinks>
    <hyperlink ref="A1" r:id="rId1" display="http://dati.istat.it/OECDStat_Metadata/ShowMetadata.ashx?Dataset=DCIS_MORTIFERITISTR1&amp;ShowOnWeb=true&amp;Lang=it" xr:uid="{299E1CC5-F7A4-4C7D-9D32-60F9684519A0}"/>
    <hyperlink ref="G10" r:id="rId2" display="http://dati.istat.it/OECDStat_Metadata/ShowMetadata.ashx?Dataset=DCIS_MORTIFERITISTR1&amp;Coords=[TIME].[2018]&amp;ShowOnWeb=true&amp;Lang=it" xr:uid="{EBD63B89-AC99-46B3-942F-C5A4394250A7}"/>
    <hyperlink ref="M10" r:id="rId3" display="http://dati.istat.it/OECDStat_Metadata/ShowMetadata.ashx?Dataset=DCIS_MORTIFERITISTR1&amp;Coords=[TIME].[2018]&amp;ShowOnWeb=true&amp;Lang=it" xr:uid="{CE651255-A015-45F9-9C0B-B0058F183922}"/>
    <hyperlink ref="S10" r:id="rId4" display="http://dati.istat.it/OECDStat_Metadata/ShowMetadata.ashx?Dataset=DCIS_MORTIFERITISTR1&amp;Coords=[TIME].[2018]&amp;ShowOnWeb=true&amp;Lang=it" xr:uid="{76AD6285-0F8B-4609-A5E5-D3C16B58A3B3}"/>
    <hyperlink ref="A36" r:id="rId5" display="http://dativ7b.istat.it//index.aspx?DatasetCode=DCIS_MORTIFERITISTR1" xr:uid="{0EACB58B-D1F0-409F-ABF8-EDFBB36EEFED}"/>
  </hyperlinks>
  <pageMargins left="0.7" right="0.7" top="0.75" bottom="0.75" header="0.3" footer="0.3"/>
  <pageSetup paperSize="9" orientation="portrait" r:id="rId6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32EAD-AD52-4E84-BF6B-F71A7A1FE7CF}">
  <dimension ref="A1:V38"/>
  <sheetViews>
    <sheetView workbookViewId="0">
      <selection activeCell="D7" sqref="D7:W7"/>
    </sheetView>
  </sheetViews>
  <sheetFormatPr defaultRowHeight="15" x14ac:dyDescent="0.25"/>
  <cols>
    <col min="1" max="1" width="9.25" style="303" customWidth="1"/>
    <col min="2" max="20" width="9" style="303"/>
    <col min="21" max="21" width="10.125" style="303" customWidth="1"/>
    <col min="22" max="16384" width="9" style="303"/>
  </cols>
  <sheetData>
    <row r="1" spans="1:22" x14ac:dyDescent="0.25">
      <c r="A1" s="201" t="s">
        <v>128</v>
      </c>
    </row>
    <row r="2" spans="1:22" x14ac:dyDescent="0.25">
      <c r="A2" s="741" t="s">
        <v>129</v>
      </c>
      <c r="B2" s="742"/>
      <c r="C2" s="743" t="s">
        <v>130</v>
      </c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5"/>
    </row>
    <row r="3" spans="1:22" x14ac:dyDescent="0.25">
      <c r="A3" s="741" t="s">
        <v>131</v>
      </c>
      <c r="B3" s="742"/>
      <c r="C3" s="743" t="s">
        <v>132</v>
      </c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744"/>
      <c r="V3" s="745"/>
    </row>
    <row r="4" spans="1:22" x14ac:dyDescent="0.25">
      <c r="A4" s="741" t="s">
        <v>133</v>
      </c>
      <c r="B4" s="742"/>
      <c r="C4" s="743" t="s">
        <v>132</v>
      </c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5"/>
    </row>
    <row r="5" spans="1:22" x14ac:dyDescent="0.25">
      <c r="A5" s="741" t="s">
        <v>134</v>
      </c>
      <c r="B5" s="742"/>
      <c r="C5" s="746" t="s">
        <v>132</v>
      </c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747"/>
      <c r="U5" s="747"/>
      <c r="V5" s="748"/>
    </row>
    <row r="6" spans="1:22" x14ac:dyDescent="0.25">
      <c r="A6" s="741" t="s">
        <v>135</v>
      </c>
      <c r="B6" s="742"/>
      <c r="C6" s="743" t="s">
        <v>132</v>
      </c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4"/>
      <c r="Q6" s="744"/>
      <c r="R6" s="744"/>
      <c r="S6" s="744"/>
      <c r="T6" s="744"/>
      <c r="U6" s="744"/>
      <c r="V6" s="745"/>
    </row>
    <row r="7" spans="1:22" x14ac:dyDescent="0.25">
      <c r="A7" s="741" t="s">
        <v>138</v>
      </c>
      <c r="B7" s="742"/>
      <c r="C7" s="743" t="s">
        <v>132</v>
      </c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744"/>
      <c r="R7" s="744"/>
      <c r="S7" s="744"/>
      <c r="T7" s="744"/>
      <c r="U7" s="744"/>
      <c r="V7" s="745"/>
    </row>
    <row r="8" spans="1:22" x14ac:dyDescent="0.25">
      <c r="A8" s="741" t="s">
        <v>140</v>
      </c>
      <c r="B8" s="742"/>
      <c r="C8" s="743" t="s">
        <v>132</v>
      </c>
      <c r="D8" s="744"/>
      <c r="E8" s="744"/>
      <c r="F8" s="744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4"/>
      <c r="S8" s="744"/>
      <c r="T8" s="744"/>
      <c r="U8" s="744"/>
      <c r="V8" s="745"/>
    </row>
    <row r="9" spans="1:22" x14ac:dyDescent="0.25">
      <c r="A9" s="741" t="s">
        <v>139</v>
      </c>
      <c r="B9" s="742"/>
      <c r="C9" s="743" t="s">
        <v>132</v>
      </c>
      <c r="D9" s="744"/>
      <c r="E9" s="744"/>
      <c r="F9" s="744"/>
      <c r="G9" s="744"/>
      <c r="H9" s="744"/>
      <c r="I9" s="744"/>
      <c r="J9" s="744"/>
      <c r="K9" s="744"/>
      <c r="L9" s="744"/>
      <c r="M9" s="744"/>
      <c r="N9" s="744"/>
      <c r="O9" s="744"/>
      <c r="P9" s="744"/>
      <c r="Q9" s="744"/>
      <c r="R9" s="744"/>
      <c r="S9" s="744"/>
      <c r="T9" s="744"/>
      <c r="U9" s="744"/>
      <c r="V9" s="745"/>
    </row>
    <row r="10" spans="1:22" x14ac:dyDescent="0.25">
      <c r="A10" s="749" t="s">
        <v>143</v>
      </c>
      <c r="B10" s="750"/>
      <c r="C10" s="700" t="s">
        <v>2</v>
      </c>
      <c r="D10" s="700" t="s">
        <v>3</v>
      </c>
      <c r="E10" s="700" t="s">
        <v>4</v>
      </c>
      <c r="F10" s="700" t="s">
        <v>5</v>
      </c>
      <c r="G10" s="700" t="s">
        <v>6</v>
      </c>
      <c r="H10" s="700" t="s">
        <v>7</v>
      </c>
      <c r="I10" s="700" t="s">
        <v>8</v>
      </c>
      <c r="J10" s="700" t="s">
        <v>9</v>
      </c>
      <c r="K10" s="700" t="s">
        <v>10</v>
      </c>
      <c r="L10" s="700" t="s">
        <v>11</v>
      </c>
      <c r="M10" s="700" t="s">
        <v>12</v>
      </c>
      <c r="N10" s="751" t="s">
        <v>13</v>
      </c>
      <c r="O10" s="751" t="s">
        <v>14</v>
      </c>
      <c r="P10" s="700" t="s">
        <v>15</v>
      </c>
      <c r="Q10" s="700" t="s">
        <v>16</v>
      </c>
      <c r="R10" s="700" t="s">
        <v>17</v>
      </c>
      <c r="S10" s="700" t="s">
        <v>18</v>
      </c>
      <c r="T10" s="700" t="s">
        <v>19</v>
      </c>
      <c r="U10" s="700" t="s">
        <v>20</v>
      </c>
      <c r="V10" s="700" t="s">
        <v>147</v>
      </c>
    </row>
    <row r="11" spans="1:22" ht="15.75" thickBot="1" x14ac:dyDescent="0.3">
      <c r="A11" s="752" t="s">
        <v>136</v>
      </c>
      <c r="B11" s="753" t="s">
        <v>144</v>
      </c>
      <c r="C11" s="754" t="s">
        <v>144</v>
      </c>
      <c r="D11" s="753" t="s">
        <v>144</v>
      </c>
      <c r="E11" s="753" t="s">
        <v>144</v>
      </c>
      <c r="F11" s="753" t="s">
        <v>144</v>
      </c>
      <c r="G11" s="753" t="s">
        <v>144</v>
      </c>
      <c r="H11" s="753" t="s">
        <v>144</v>
      </c>
      <c r="I11" s="753" t="s">
        <v>144</v>
      </c>
      <c r="J11" s="753" t="s">
        <v>144</v>
      </c>
      <c r="K11" s="753" t="s">
        <v>144</v>
      </c>
      <c r="L11" s="753" t="s">
        <v>144</v>
      </c>
      <c r="M11" s="754" t="s">
        <v>144</v>
      </c>
      <c r="N11" s="753" t="s">
        <v>144</v>
      </c>
      <c r="O11" s="753" t="s">
        <v>144</v>
      </c>
      <c r="P11" s="753" t="s">
        <v>144</v>
      </c>
      <c r="Q11" s="753" t="s">
        <v>144</v>
      </c>
      <c r="R11" s="753" t="s">
        <v>144</v>
      </c>
      <c r="S11" s="753" t="s">
        <v>144</v>
      </c>
      <c r="T11" s="754" t="s">
        <v>144</v>
      </c>
      <c r="U11" s="754" t="s">
        <v>144</v>
      </c>
      <c r="V11" s="754" t="s">
        <v>144</v>
      </c>
    </row>
    <row r="12" spans="1:22" s="201" customFormat="1" x14ac:dyDescent="0.25">
      <c r="A12" s="755" t="s">
        <v>27</v>
      </c>
      <c r="B12" s="756" t="s">
        <v>144</v>
      </c>
      <c r="C12" s="757">
        <v>263100</v>
      </c>
      <c r="D12" s="758">
        <v>265402</v>
      </c>
      <c r="E12" s="759">
        <v>252271</v>
      </c>
      <c r="F12" s="759">
        <v>243490</v>
      </c>
      <c r="G12" s="759">
        <v>240011</v>
      </c>
      <c r="H12" s="759">
        <v>238124</v>
      </c>
      <c r="I12" s="759">
        <v>230871</v>
      </c>
      <c r="J12" s="759">
        <v>218963</v>
      </c>
      <c r="K12" s="759">
        <v>215405</v>
      </c>
      <c r="L12" s="760">
        <v>212997</v>
      </c>
      <c r="M12" s="757">
        <v>205638</v>
      </c>
      <c r="N12" s="758">
        <v>188228</v>
      </c>
      <c r="O12" s="759">
        <v>181660</v>
      </c>
      <c r="P12" s="759">
        <v>177031</v>
      </c>
      <c r="Q12" s="759">
        <v>174539</v>
      </c>
      <c r="R12" s="759">
        <v>175791</v>
      </c>
      <c r="S12" s="760">
        <v>174933</v>
      </c>
      <c r="T12" s="761">
        <v>172553</v>
      </c>
      <c r="U12" s="762">
        <v>172183</v>
      </c>
      <c r="V12" s="763">
        <v>118298</v>
      </c>
    </row>
    <row r="13" spans="1:22" s="201" customFormat="1" x14ac:dyDescent="0.25">
      <c r="A13" s="755" t="s">
        <v>184</v>
      </c>
      <c r="B13" s="756" t="s">
        <v>144</v>
      </c>
      <c r="C13" s="764">
        <v>5574</v>
      </c>
      <c r="D13" s="765">
        <v>5495</v>
      </c>
      <c r="E13" s="766">
        <v>5286</v>
      </c>
      <c r="F13" s="766">
        <v>4977</v>
      </c>
      <c r="G13" s="766">
        <v>4814</v>
      </c>
      <c r="H13" s="766">
        <v>4665</v>
      </c>
      <c r="I13" s="766">
        <v>4253</v>
      </c>
      <c r="J13" s="766">
        <v>3981</v>
      </c>
      <c r="K13" s="766">
        <v>3853</v>
      </c>
      <c r="L13" s="767">
        <v>4099</v>
      </c>
      <c r="M13" s="764">
        <v>4058</v>
      </c>
      <c r="N13" s="765">
        <v>3671</v>
      </c>
      <c r="O13" s="766">
        <v>3603</v>
      </c>
      <c r="P13" s="766">
        <v>3429</v>
      </c>
      <c r="Q13" s="766">
        <v>3217</v>
      </c>
      <c r="R13" s="766">
        <v>3037</v>
      </c>
      <c r="S13" s="767">
        <v>2946</v>
      </c>
      <c r="T13" s="768">
        <v>3145</v>
      </c>
      <c r="U13" s="766">
        <v>3160</v>
      </c>
      <c r="V13" s="769">
        <v>2205</v>
      </c>
    </row>
    <row r="14" spans="1:22" x14ac:dyDescent="0.25">
      <c r="A14" s="770" t="s">
        <v>185</v>
      </c>
      <c r="B14" s="756" t="s">
        <v>144</v>
      </c>
      <c r="C14" s="771">
        <v>1011</v>
      </c>
      <c r="D14" s="772">
        <v>1024</v>
      </c>
      <c r="E14" s="773">
        <v>936</v>
      </c>
      <c r="F14" s="773">
        <v>1015</v>
      </c>
      <c r="G14" s="773">
        <v>919</v>
      </c>
      <c r="H14" s="773">
        <v>982</v>
      </c>
      <c r="I14" s="773">
        <v>914</v>
      </c>
      <c r="J14" s="773">
        <v>837</v>
      </c>
      <c r="K14" s="773">
        <v>778</v>
      </c>
      <c r="L14" s="774">
        <v>832</v>
      </c>
      <c r="M14" s="771">
        <v>812</v>
      </c>
      <c r="N14" s="772">
        <v>699</v>
      </c>
      <c r="O14" s="773">
        <v>760</v>
      </c>
      <c r="P14" s="773">
        <v>668</v>
      </c>
      <c r="Q14" s="773">
        <v>579</v>
      </c>
      <c r="R14" s="773">
        <v>691</v>
      </c>
      <c r="S14" s="774">
        <v>626</v>
      </c>
      <c r="T14" s="775">
        <v>598</v>
      </c>
      <c r="U14" s="773">
        <v>629</v>
      </c>
      <c r="V14" s="776">
        <v>411</v>
      </c>
    </row>
    <row r="15" spans="1:22" x14ac:dyDescent="0.25">
      <c r="A15" s="770" t="s">
        <v>186</v>
      </c>
      <c r="B15" s="756" t="s">
        <v>144</v>
      </c>
      <c r="C15" s="777">
        <v>1352</v>
      </c>
      <c r="D15" s="778">
        <v>1311</v>
      </c>
      <c r="E15" s="779">
        <v>1344</v>
      </c>
      <c r="F15" s="779">
        <v>1361</v>
      </c>
      <c r="G15" s="779">
        <v>1319</v>
      </c>
      <c r="H15" s="779">
        <v>1187</v>
      </c>
      <c r="I15" s="779">
        <v>1017</v>
      </c>
      <c r="J15" s="779">
        <v>996</v>
      </c>
      <c r="K15" s="779">
        <v>1070</v>
      </c>
      <c r="L15" s="780">
        <v>1151</v>
      </c>
      <c r="M15" s="777">
        <v>1004</v>
      </c>
      <c r="N15" s="778">
        <v>906</v>
      </c>
      <c r="O15" s="779">
        <v>879</v>
      </c>
      <c r="P15" s="779">
        <v>829</v>
      </c>
      <c r="Q15" s="779">
        <v>799</v>
      </c>
      <c r="R15" s="779">
        <v>772</v>
      </c>
      <c r="S15" s="780">
        <v>846</v>
      </c>
      <c r="T15" s="781">
        <v>848</v>
      </c>
      <c r="U15" s="779">
        <v>854</v>
      </c>
      <c r="V15" s="782">
        <v>577</v>
      </c>
    </row>
    <row r="16" spans="1:22" x14ac:dyDescent="0.25">
      <c r="A16" s="770" t="s">
        <v>187</v>
      </c>
      <c r="B16" s="756" t="s">
        <v>144</v>
      </c>
      <c r="C16" s="771">
        <v>1785</v>
      </c>
      <c r="D16" s="772">
        <v>1813</v>
      </c>
      <c r="E16" s="773">
        <v>1641</v>
      </c>
      <c r="F16" s="773">
        <v>1366</v>
      </c>
      <c r="G16" s="773">
        <v>1427</v>
      </c>
      <c r="H16" s="773">
        <v>1288</v>
      </c>
      <c r="I16" s="773">
        <v>1168</v>
      </c>
      <c r="J16" s="773">
        <v>1067</v>
      </c>
      <c r="K16" s="773">
        <v>957</v>
      </c>
      <c r="L16" s="774">
        <v>1037</v>
      </c>
      <c r="M16" s="771">
        <v>1167</v>
      </c>
      <c r="N16" s="772">
        <v>1107</v>
      </c>
      <c r="O16" s="773">
        <v>1039</v>
      </c>
      <c r="P16" s="773">
        <v>989</v>
      </c>
      <c r="Q16" s="773">
        <v>963</v>
      </c>
      <c r="R16" s="773">
        <v>823</v>
      </c>
      <c r="S16" s="774">
        <v>745</v>
      </c>
      <c r="T16" s="775">
        <v>885</v>
      </c>
      <c r="U16" s="773">
        <v>846</v>
      </c>
      <c r="V16" s="776">
        <v>660</v>
      </c>
    </row>
    <row r="17" spans="1:22" ht="15.75" thickBot="1" x14ac:dyDescent="0.3">
      <c r="A17" s="770" t="s">
        <v>189</v>
      </c>
      <c r="B17" s="756" t="s">
        <v>144</v>
      </c>
      <c r="C17" s="783">
        <v>1426</v>
      </c>
      <c r="D17" s="778">
        <v>1347</v>
      </c>
      <c r="E17" s="779">
        <v>1365</v>
      </c>
      <c r="F17" s="779">
        <v>1235</v>
      </c>
      <c r="G17" s="779">
        <v>1149</v>
      </c>
      <c r="H17" s="779">
        <v>1208</v>
      </c>
      <c r="I17" s="779">
        <v>1154</v>
      </c>
      <c r="J17" s="779">
        <v>1081</v>
      </c>
      <c r="K17" s="779">
        <v>1048</v>
      </c>
      <c r="L17" s="780">
        <v>1079</v>
      </c>
      <c r="M17" s="783">
        <v>1075</v>
      </c>
      <c r="N17" s="778">
        <v>959</v>
      </c>
      <c r="O17" s="779">
        <v>925</v>
      </c>
      <c r="P17" s="779">
        <v>943</v>
      </c>
      <c r="Q17" s="779">
        <v>876</v>
      </c>
      <c r="R17" s="779">
        <v>751</v>
      </c>
      <c r="S17" s="780">
        <v>729</v>
      </c>
      <c r="T17" s="784">
        <v>814</v>
      </c>
      <c r="U17" s="785">
        <v>831</v>
      </c>
      <c r="V17" s="786">
        <v>557</v>
      </c>
    </row>
    <row r="18" spans="1:22" x14ac:dyDescent="0.25">
      <c r="A18" s="787" t="s">
        <v>361</v>
      </c>
    </row>
    <row r="20" spans="1:22" x14ac:dyDescent="0.25">
      <c r="H20" s="788" t="s">
        <v>362</v>
      </c>
    </row>
    <row r="21" spans="1:22" x14ac:dyDescent="0.25">
      <c r="A21" s="789" t="s">
        <v>363</v>
      </c>
      <c r="B21" s="790"/>
      <c r="C21" s="790"/>
      <c r="D21" s="790"/>
      <c r="E21" s="790"/>
      <c r="F21" s="790"/>
    </row>
    <row r="22" spans="1:22" x14ac:dyDescent="0.25">
      <c r="A22" s="790"/>
      <c r="B22" s="790"/>
      <c r="C22" s="790"/>
      <c r="D22" s="790"/>
      <c r="E22" s="790"/>
      <c r="F22" s="790"/>
    </row>
    <row r="23" spans="1:22" x14ac:dyDescent="0.25">
      <c r="A23" s="791" t="s">
        <v>136</v>
      </c>
      <c r="B23" s="792"/>
      <c r="C23" s="792"/>
      <c r="D23" s="792"/>
      <c r="E23" s="792"/>
      <c r="F23" s="790"/>
    </row>
    <row r="24" spans="1:22" x14ac:dyDescent="0.25">
      <c r="A24" s="791"/>
      <c r="B24" s="793">
        <v>2001</v>
      </c>
      <c r="C24" s="793">
        <v>2011</v>
      </c>
      <c r="D24" s="793">
        <v>2018</v>
      </c>
      <c r="E24" s="793">
        <v>2019</v>
      </c>
      <c r="F24" s="793">
        <v>2020</v>
      </c>
      <c r="G24" s="793"/>
      <c r="H24" s="793"/>
    </row>
    <row r="25" spans="1:22" x14ac:dyDescent="0.25">
      <c r="A25" s="794" t="s">
        <v>27</v>
      </c>
      <c r="B25" s="795">
        <v>263100</v>
      </c>
      <c r="C25" s="795">
        <v>205638</v>
      </c>
      <c r="D25" s="795">
        <v>172553</v>
      </c>
      <c r="E25" s="795">
        <v>172183</v>
      </c>
      <c r="F25" s="795">
        <v>118298</v>
      </c>
      <c r="G25" s="795"/>
      <c r="H25" s="795"/>
      <c r="K25" s="342"/>
      <c r="M25" s="342"/>
    </row>
    <row r="26" spans="1:22" x14ac:dyDescent="0.25">
      <c r="A26" s="794" t="s">
        <v>137</v>
      </c>
      <c r="B26" s="795">
        <v>5574</v>
      </c>
      <c r="C26" s="795">
        <v>4058</v>
      </c>
      <c r="D26" s="795">
        <v>3145</v>
      </c>
      <c r="E26" s="795">
        <v>3160</v>
      </c>
      <c r="F26" s="795">
        <v>2205</v>
      </c>
      <c r="G26" s="795"/>
      <c r="H26" s="795"/>
      <c r="K26" s="342"/>
      <c r="M26" s="342"/>
    </row>
    <row r="27" spans="1:22" x14ac:dyDescent="0.25">
      <c r="A27" s="794" t="s">
        <v>270</v>
      </c>
      <c r="B27" s="795">
        <v>1011</v>
      </c>
      <c r="C27" s="795">
        <v>812</v>
      </c>
      <c r="D27" s="795">
        <v>598</v>
      </c>
      <c r="E27" s="795">
        <v>629</v>
      </c>
      <c r="F27" s="795">
        <v>411</v>
      </c>
      <c r="G27" s="795"/>
      <c r="H27" s="795"/>
      <c r="K27" s="342"/>
      <c r="M27" s="342"/>
    </row>
    <row r="28" spans="1:22" x14ac:dyDescent="0.25">
      <c r="A28" s="794" t="s">
        <v>271</v>
      </c>
      <c r="B28" s="795">
        <v>1352</v>
      </c>
      <c r="C28" s="795">
        <v>1004</v>
      </c>
      <c r="D28" s="795">
        <v>848</v>
      </c>
      <c r="E28" s="795">
        <v>854</v>
      </c>
      <c r="F28" s="795">
        <v>577</v>
      </c>
      <c r="G28" s="795"/>
      <c r="H28" s="795"/>
      <c r="K28" s="342"/>
      <c r="M28" s="342"/>
    </row>
    <row r="29" spans="1:22" x14ac:dyDescent="0.25">
      <c r="A29" s="794" t="s">
        <v>272</v>
      </c>
      <c r="B29" s="795">
        <v>1785</v>
      </c>
      <c r="C29" s="795">
        <v>1167</v>
      </c>
      <c r="D29" s="795">
        <v>885</v>
      </c>
      <c r="E29" s="795">
        <v>846</v>
      </c>
      <c r="F29" s="795">
        <v>660</v>
      </c>
      <c r="G29" s="795"/>
      <c r="H29" s="795"/>
      <c r="K29" s="342"/>
      <c r="M29" s="342"/>
    </row>
    <row r="30" spans="1:22" ht="15" customHeight="1" x14ac:dyDescent="0.25">
      <c r="A30" s="794" t="s">
        <v>273</v>
      </c>
      <c r="B30" s="795">
        <v>1426</v>
      </c>
      <c r="C30" s="795">
        <v>1075</v>
      </c>
      <c r="D30" s="795">
        <v>814</v>
      </c>
      <c r="E30" s="795">
        <v>831</v>
      </c>
      <c r="F30" s="795">
        <v>557</v>
      </c>
      <c r="G30" s="795"/>
      <c r="H30" s="795"/>
      <c r="K30" s="342"/>
      <c r="M30" s="342"/>
    </row>
    <row r="31" spans="1:22" x14ac:dyDescent="0.25">
      <c r="A31" s="796"/>
      <c r="B31" s="795"/>
      <c r="C31" s="796"/>
      <c r="D31" s="796"/>
      <c r="E31" s="796"/>
      <c r="F31" s="797"/>
    </row>
    <row r="32" spans="1:22" x14ac:dyDescent="0.25">
      <c r="A32" s="797"/>
      <c r="B32" s="797"/>
      <c r="C32" s="797"/>
      <c r="D32" s="797"/>
      <c r="E32" s="797"/>
      <c r="F32" s="798"/>
    </row>
    <row r="33" spans="1:8" x14ac:dyDescent="0.25">
      <c r="A33" s="797"/>
      <c r="B33" s="797"/>
      <c r="C33" s="797"/>
      <c r="E33" s="797"/>
      <c r="F33" s="798"/>
    </row>
    <row r="34" spans="1:8" ht="15" customHeight="1" x14ac:dyDescent="0.25">
      <c r="A34" s="797"/>
      <c r="B34" s="797"/>
      <c r="C34" s="797"/>
      <c r="D34" s="797"/>
      <c r="E34" s="797"/>
      <c r="F34" s="798"/>
      <c r="H34" s="740" t="s">
        <v>188</v>
      </c>
    </row>
    <row r="35" spans="1:8" x14ac:dyDescent="0.25">
      <c r="A35" s="797"/>
      <c r="B35" s="797"/>
      <c r="C35" s="797"/>
      <c r="D35" s="797"/>
      <c r="E35" s="797"/>
      <c r="F35" s="798"/>
      <c r="H35" s="334"/>
    </row>
    <row r="36" spans="1:8" x14ac:dyDescent="0.25">
      <c r="A36" s="797"/>
      <c r="B36" s="797"/>
      <c r="C36" s="797"/>
      <c r="D36" s="797"/>
      <c r="E36" s="797"/>
      <c r="F36" s="798"/>
    </row>
    <row r="37" spans="1:8" x14ac:dyDescent="0.25">
      <c r="F37" s="798"/>
    </row>
    <row r="38" spans="1:8" ht="15" customHeight="1" x14ac:dyDescent="0.25"/>
  </sheetData>
  <mergeCells count="17">
    <mergeCell ref="A8:B8"/>
    <mergeCell ref="C8:V8"/>
    <mergeCell ref="A9:B9"/>
    <mergeCell ref="C9:V9"/>
    <mergeCell ref="A10:B10"/>
    <mergeCell ref="A5:B5"/>
    <mergeCell ref="C5:V5"/>
    <mergeCell ref="A6:B6"/>
    <mergeCell ref="C6:V6"/>
    <mergeCell ref="A7:B7"/>
    <mergeCell ref="C7:V7"/>
    <mergeCell ref="A2:B2"/>
    <mergeCell ref="C2:V2"/>
    <mergeCell ref="A3:B3"/>
    <mergeCell ref="C3:V3"/>
    <mergeCell ref="A4:B4"/>
    <mergeCell ref="C4:V4"/>
  </mergeCells>
  <hyperlinks>
    <hyperlink ref="C5" r:id="rId1" display="http://dati.istat.it/OECDStat_Metadata/ShowMetadata.ashx?Dataset=DCIS_INCIDENTISTR1&amp;Coords=[ORA].[99]&amp;ShowOnWeb=true&amp;Lang=it" xr:uid="{874BF3A8-A8FF-4A86-A816-B7FCDE74D559}"/>
    <hyperlink ref="N10" r:id="rId2" display="http://dati.istat.it/OECDStat_Metadata/ShowMetadata.ashx?Dataset=DCIS_INCIDENTISTR1&amp;Coords=[TIME].[2012]&amp;ShowOnWeb=true&amp;Lang=it" xr:uid="{01D3C89E-DBE4-438D-8B2A-01EA523090D3}"/>
    <hyperlink ref="O10" r:id="rId3" display="http://dati.istat.it/OECDStat_Metadata/ShowMetadata.ashx?Dataset=DCIS_INCIDENTISTR1&amp;Coords=[TIME].[2013]&amp;ShowOnWeb=true&amp;Lang=it" xr:uid="{77DF8F59-4EC5-4550-8ED8-9BB1642EC3AB}"/>
    <hyperlink ref="A18" r:id="rId4" display="http://dativ7b.istat.it//index.aspx?DatasetCode=DCIS_INCIDENTISTR1" xr:uid="{644D25D7-555A-4CF5-994D-1AEF00298FCE}"/>
  </hyperlinks>
  <pageMargins left="0.7" right="0.7" top="0.75" bottom="0.75" header="0.3" footer="0.3"/>
  <drawing r:id="rId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A648F-27CF-4C15-B84C-26E267AC3A69}">
  <dimension ref="A1:X28"/>
  <sheetViews>
    <sheetView zoomScaleNormal="100" workbookViewId="0">
      <selection activeCell="D7" sqref="D7:W7"/>
    </sheetView>
  </sheetViews>
  <sheetFormatPr defaultRowHeight="15" x14ac:dyDescent="0.25"/>
  <cols>
    <col min="1" max="2" width="9" style="303"/>
    <col min="3" max="22" width="4.375" style="303" bestFit="1" customWidth="1"/>
    <col min="23" max="16384" width="9" style="303"/>
  </cols>
  <sheetData>
    <row r="1" spans="1:24" x14ac:dyDescent="0.25">
      <c r="A1" s="201" t="s">
        <v>253</v>
      </c>
    </row>
    <row r="2" spans="1:24" x14ac:dyDescent="0.25">
      <c r="A2" s="741" t="s">
        <v>129</v>
      </c>
      <c r="B2" s="742"/>
      <c r="C2" s="743" t="s">
        <v>254</v>
      </c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5"/>
      <c r="X2" s="788" t="s">
        <v>364</v>
      </c>
    </row>
    <row r="3" spans="1:24" x14ac:dyDescent="0.25">
      <c r="A3" s="741" t="s">
        <v>255</v>
      </c>
      <c r="B3" s="742"/>
      <c r="C3" s="743" t="s">
        <v>132</v>
      </c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744"/>
      <c r="V3" s="745"/>
    </row>
    <row r="4" spans="1:24" x14ac:dyDescent="0.25">
      <c r="A4" s="741" t="s">
        <v>256</v>
      </c>
      <c r="B4" s="742"/>
      <c r="C4" s="743" t="s">
        <v>132</v>
      </c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5"/>
    </row>
    <row r="5" spans="1:24" x14ac:dyDescent="0.25">
      <c r="A5" s="741" t="s">
        <v>138</v>
      </c>
      <c r="B5" s="742"/>
      <c r="C5" s="743" t="s">
        <v>132</v>
      </c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5"/>
    </row>
    <row r="6" spans="1:24" x14ac:dyDescent="0.25">
      <c r="A6" s="741" t="s">
        <v>131</v>
      </c>
      <c r="B6" s="742"/>
      <c r="C6" s="743" t="s">
        <v>132</v>
      </c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4"/>
      <c r="Q6" s="744"/>
      <c r="R6" s="744"/>
      <c r="S6" s="744"/>
      <c r="T6" s="744"/>
      <c r="U6" s="744"/>
      <c r="V6" s="745"/>
    </row>
    <row r="7" spans="1:24" x14ac:dyDescent="0.25">
      <c r="A7" s="741" t="s">
        <v>133</v>
      </c>
      <c r="B7" s="742"/>
      <c r="C7" s="743" t="s">
        <v>132</v>
      </c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744"/>
      <c r="R7" s="744"/>
      <c r="S7" s="744"/>
      <c r="T7" s="744"/>
      <c r="U7" s="744"/>
      <c r="V7" s="745"/>
    </row>
    <row r="8" spans="1:24" x14ac:dyDescent="0.25">
      <c r="A8" s="741" t="s">
        <v>257</v>
      </c>
      <c r="B8" s="742"/>
      <c r="C8" s="799" t="s">
        <v>169</v>
      </c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800"/>
      <c r="Q8" s="800"/>
      <c r="R8" s="800"/>
      <c r="S8" s="800"/>
      <c r="T8" s="800"/>
      <c r="U8" s="800"/>
      <c r="V8" s="801"/>
    </row>
    <row r="9" spans="1:24" x14ac:dyDescent="0.25">
      <c r="A9" s="741" t="s">
        <v>258</v>
      </c>
      <c r="B9" s="742"/>
      <c r="C9" s="743" t="s">
        <v>132</v>
      </c>
      <c r="D9" s="744"/>
      <c r="E9" s="744"/>
      <c r="F9" s="744"/>
      <c r="G9" s="744"/>
      <c r="H9" s="744"/>
      <c r="I9" s="744"/>
      <c r="J9" s="744"/>
      <c r="K9" s="744"/>
      <c r="L9" s="744"/>
      <c r="M9" s="744"/>
      <c r="N9" s="744"/>
      <c r="O9" s="744"/>
      <c r="P9" s="744"/>
      <c r="Q9" s="744"/>
      <c r="R9" s="744"/>
      <c r="S9" s="744"/>
      <c r="T9" s="744"/>
      <c r="U9" s="744"/>
      <c r="V9" s="745"/>
    </row>
    <row r="10" spans="1:24" x14ac:dyDescent="0.25">
      <c r="A10" s="741" t="s">
        <v>139</v>
      </c>
      <c r="B10" s="742"/>
      <c r="C10" s="743" t="s">
        <v>132</v>
      </c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5"/>
    </row>
    <row r="11" spans="1:24" x14ac:dyDescent="0.25">
      <c r="A11" s="749" t="s">
        <v>143</v>
      </c>
      <c r="B11" s="750"/>
      <c r="C11" s="700" t="s">
        <v>2</v>
      </c>
      <c r="D11" s="700" t="s">
        <v>3</v>
      </c>
      <c r="E11" s="700" t="s">
        <v>4</v>
      </c>
      <c r="F11" s="700" t="s">
        <v>5</v>
      </c>
      <c r="G11" s="700" t="s">
        <v>6</v>
      </c>
      <c r="H11" s="700" t="s">
        <v>7</v>
      </c>
      <c r="I11" s="700" t="s">
        <v>8</v>
      </c>
      <c r="J11" s="700" t="s">
        <v>9</v>
      </c>
      <c r="K11" s="700" t="s">
        <v>10</v>
      </c>
      <c r="L11" s="700" t="s">
        <v>11</v>
      </c>
      <c r="M11" s="700" t="s">
        <v>12</v>
      </c>
      <c r="N11" s="700" t="s">
        <v>13</v>
      </c>
      <c r="O11" s="700" t="s">
        <v>14</v>
      </c>
      <c r="P11" s="700" t="s">
        <v>15</v>
      </c>
      <c r="Q11" s="700" t="s">
        <v>16</v>
      </c>
      <c r="R11" s="700" t="s">
        <v>17</v>
      </c>
      <c r="S11" s="700" t="s">
        <v>18</v>
      </c>
      <c r="T11" s="700" t="s">
        <v>19</v>
      </c>
      <c r="U11" s="700" t="s">
        <v>20</v>
      </c>
      <c r="V11" s="700" t="s">
        <v>147</v>
      </c>
    </row>
    <row r="12" spans="1:24" x14ac:dyDescent="0.25">
      <c r="A12" s="802" t="s">
        <v>136</v>
      </c>
      <c r="B12" s="753" t="s">
        <v>144</v>
      </c>
      <c r="C12" s="753" t="s">
        <v>144</v>
      </c>
      <c r="D12" s="753" t="s">
        <v>144</v>
      </c>
      <c r="E12" s="753" t="s">
        <v>144</v>
      </c>
      <c r="F12" s="753" t="s">
        <v>144</v>
      </c>
      <c r="G12" s="753" t="s">
        <v>144</v>
      </c>
      <c r="H12" s="753" t="s">
        <v>144</v>
      </c>
      <c r="I12" s="753" t="s">
        <v>144</v>
      </c>
      <c r="J12" s="753" t="s">
        <v>144</v>
      </c>
      <c r="K12" s="753" t="s">
        <v>144</v>
      </c>
      <c r="L12" s="753" t="s">
        <v>144</v>
      </c>
      <c r="M12" s="753" t="s">
        <v>144</v>
      </c>
      <c r="N12" s="753" t="s">
        <v>144</v>
      </c>
      <c r="O12" s="753" t="s">
        <v>144</v>
      </c>
      <c r="P12" s="753" t="s">
        <v>144</v>
      </c>
      <c r="Q12" s="753" t="s">
        <v>144</v>
      </c>
      <c r="R12" s="753" t="s">
        <v>144</v>
      </c>
      <c r="S12" s="753" t="s">
        <v>144</v>
      </c>
      <c r="T12" s="753" t="s">
        <v>144</v>
      </c>
      <c r="U12" s="753" t="s">
        <v>144</v>
      </c>
      <c r="V12" s="753" t="s">
        <v>144</v>
      </c>
    </row>
    <row r="13" spans="1:24" x14ac:dyDescent="0.25">
      <c r="A13" s="770" t="s">
        <v>27</v>
      </c>
      <c r="B13" s="753" t="s">
        <v>144</v>
      </c>
      <c r="C13" s="803">
        <v>7096</v>
      </c>
      <c r="D13" s="803">
        <v>6980</v>
      </c>
      <c r="E13" s="803">
        <v>6563</v>
      </c>
      <c r="F13" s="803">
        <v>6122</v>
      </c>
      <c r="G13" s="803">
        <v>5818</v>
      </c>
      <c r="H13" s="803">
        <v>5669</v>
      </c>
      <c r="I13" s="803">
        <v>5131</v>
      </c>
      <c r="J13" s="803">
        <v>4725</v>
      </c>
      <c r="K13" s="803">
        <v>4237</v>
      </c>
      <c r="L13" s="803">
        <v>4114</v>
      </c>
      <c r="M13" s="803">
        <v>3860</v>
      </c>
      <c r="N13" s="803">
        <v>3753</v>
      </c>
      <c r="O13" s="803">
        <v>3401</v>
      </c>
      <c r="P13" s="803">
        <v>3381</v>
      </c>
      <c r="Q13" s="803">
        <v>3428</v>
      </c>
      <c r="R13" s="803">
        <v>3283</v>
      </c>
      <c r="S13" s="803">
        <v>3378</v>
      </c>
      <c r="T13" s="803">
        <v>3334</v>
      </c>
      <c r="U13" s="803">
        <v>3173</v>
      </c>
      <c r="V13" s="803">
        <v>2395</v>
      </c>
    </row>
    <row r="14" spans="1:24" x14ac:dyDescent="0.25">
      <c r="A14" s="804" t="s">
        <v>184</v>
      </c>
      <c r="B14" s="753" t="s">
        <v>144</v>
      </c>
      <c r="C14" s="805">
        <v>168</v>
      </c>
      <c r="D14" s="805">
        <v>185</v>
      </c>
      <c r="E14" s="805">
        <v>154</v>
      </c>
      <c r="F14" s="805">
        <v>141</v>
      </c>
      <c r="G14" s="805">
        <v>134</v>
      </c>
      <c r="H14" s="805">
        <v>165</v>
      </c>
      <c r="I14" s="805">
        <v>119</v>
      </c>
      <c r="J14" s="805">
        <v>96</v>
      </c>
      <c r="K14" s="805">
        <v>93</v>
      </c>
      <c r="L14" s="805">
        <v>79</v>
      </c>
      <c r="M14" s="805">
        <v>83</v>
      </c>
      <c r="N14" s="805">
        <v>92</v>
      </c>
      <c r="O14" s="805">
        <v>70</v>
      </c>
      <c r="P14" s="805">
        <v>77</v>
      </c>
      <c r="Q14" s="805">
        <v>84</v>
      </c>
      <c r="R14" s="805">
        <v>76</v>
      </c>
      <c r="S14" s="805">
        <v>69</v>
      </c>
      <c r="T14" s="805">
        <v>76</v>
      </c>
      <c r="U14" s="805">
        <v>78</v>
      </c>
      <c r="V14" s="805">
        <v>59</v>
      </c>
    </row>
    <row r="15" spans="1:24" x14ac:dyDescent="0.25">
      <c r="A15" s="804" t="s">
        <v>185</v>
      </c>
      <c r="B15" s="753" t="s">
        <v>144</v>
      </c>
      <c r="C15" s="803">
        <v>44</v>
      </c>
      <c r="D15" s="803">
        <v>35</v>
      </c>
      <c r="E15" s="803">
        <v>32</v>
      </c>
      <c r="F15" s="803">
        <v>25</v>
      </c>
      <c r="G15" s="803">
        <v>26</v>
      </c>
      <c r="H15" s="803">
        <v>46</v>
      </c>
      <c r="I15" s="803">
        <v>22</v>
      </c>
      <c r="J15" s="803">
        <v>34</v>
      </c>
      <c r="K15" s="803">
        <v>23</v>
      </c>
      <c r="L15" s="803">
        <v>23</v>
      </c>
      <c r="M15" s="803">
        <v>18</v>
      </c>
      <c r="N15" s="803">
        <v>30</v>
      </c>
      <c r="O15" s="803">
        <v>14</v>
      </c>
      <c r="P15" s="803">
        <v>20</v>
      </c>
      <c r="Q15" s="803">
        <v>25</v>
      </c>
      <c r="R15" s="803">
        <v>15</v>
      </c>
      <c r="S15" s="803">
        <v>22</v>
      </c>
      <c r="T15" s="803">
        <v>11</v>
      </c>
      <c r="U15" s="803">
        <v>23</v>
      </c>
      <c r="V15" s="803">
        <v>17</v>
      </c>
    </row>
    <row r="16" spans="1:24" x14ac:dyDescent="0.25">
      <c r="A16" s="804" t="s">
        <v>186</v>
      </c>
      <c r="B16" s="753" t="s">
        <v>144</v>
      </c>
      <c r="C16" s="805">
        <v>51</v>
      </c>
      <c r="D16" s="805">
        <v>63</v>
      </c>
      <c r="E16" s="805">
        <v>58</v>
      </c>
      <c r="F16" s="805">
        <v>36</v>
      </c>
      <c r="G16" s="805">
        <v>42</v>
      </c>
      <c r="H16" s="805">
        <v>51</v>
      </c>
      <c r="I16" s="805">
        <v>32</v>
      </c>
      <c r="J16" s="805">
        <v>26</v>
      </c>
      <c r="K16" s="805">
        <v>33</v>
      </c>
      <c r="L16" s="805">
        <v>21</v>
      </c>
      <c r="M16" s="805">
        <v>20</v>
      </c>
      <c r="N16" s="805">
        <v>28</v>
      </c>
      <c r="O16" s="805">
        <v>18</v>
      </c>
      <c r="P16" s="805">
        <v>14</v>
      </c>
      <c r="Q16" s="805">
        <v>26</v>
      </c>
      <c r="R16" s="805">
        <v>21</v>
      </c>
      <c r="S16" s="805">
        <v>20</v>
      </c>
      <c r="T16" s="805">
        <v>19</v>
      </c>
      <c r="U16" s="805">
        <v>17</v>
      </c>
      <c r="V16" s="805">
        <v>14</v>
      </c>
      <c r="X16" s="740" t="s">
        <v>188</v>
      </c>
    </row>
    <row r="17" spans="1:22" x14ac:dyDescent="0.25">
      <c r="A17" s="804" t="s">
        <v>187</v>
      </c>
      <c r="B17" s="753" t="s">
        <v>144</v>
      </c>
      <c r="C17" s="803">
        <v>29</v>
      </c>
      <c r="D17" s="803">
        <v>42</v>
      </c>
      <c r="E17" s="803">
        <v>27</v>
      </c>
      <c r="F17" s="803">
        <v>30</v>
      </c>
      <c r="G17" s="803">
        <v>35</v>
      </c>
      <c r="H17" s="803">
        <v>29</v>
      </c>
      <c r="I17" s="803">
        <v>19</v>
      </c>
      <c r="J17" s="803">
        <v>12</v>
      </c>
      <c r="K17" s="803">
        <v>15</v>
      </c>
      <c r="L17" s="803">
        <v>15</v>
      </c>
      <c r="M17" s="803">
        <v>19</v>
      </c>
      <c r="N17" s="803">
        <v>19</v>
      </c>
      <c r="O17" s="803">
        <v>17</v>
      </c>
      <c r="P17" s="803">
        <v>15</v>
      </c>
      <c r="Q17" s="803">
        <v>15</v>
      </c>
      <c r="R17" s="803">
        <v>15</v>
      </c>
      <c r="S17" s="803">
        <v>9</v>
      </c>
      <c r="T17" s="803">
        <v>13</v>
      </c>
      <c r="U17" s="803">
        <v>13</v>
      </c>
      <c r="V17" s="803">
        <v>14</v>
      </c>
    </row>
    <row r="18" spans="1:22" x14ac:dyDescent="0.25">
      <c r="A18" s="770" t="s">
        <v>189</v>
      </c>
      <c r="B18" s="753" t="s">
        <v>144</v>
      </c>
      <c r="C18" s="805">
        <v>44</v>
      </c>
      <c r="D18" s="805">
        <v>45</v>
      </c>
      <c r="E18" s="805">
        <v>37</v>
      </c>
      <c r="F18" s="805">
        <v>50</v>
      </c>
      <c r="G18" s="805">
        <v>31</v>
      </c>
      <c r="H18" s="805">
        <v>39</v>
      </c>
      <c r="I18" s="805">
        <v>46</v>
      </c>
      <c r="J18" s="805">
        <v>24</v>
      </c>
      <c r="K18" s="805">
        <v>22</v>
      </c>
      <c r="L18" s="805">
        <v>20</v>
      </c>
      <c r="M18" s="805">
        <v>26</v>
      </c>
      <c r="N18" s="805">
        <v>15</v>
      </c>
      <c r="O18" s="805">
        <v>21</v>
      </c>
      <c r="P18" s="805">
        <v>28</v>
      </c>
      <c r="Q18" s="805">
        <v>18</v>
      </c>
      <c r="R18" s="805">
        <v>25</v>
      </c>
      <c r="S18" s="805">
        <v>18</v>
      </c>
      <c r="T18" s="805">
        <v>33</v>
      </c>
      <c r="U18" s="805">
        <v>25</v>
      </c>
      <c r="V18" s="805">
        <v>14</v>
      </c>
    </row>
    <row r="19" spans="1:22" x14ac:dyDescent="0.25">
      <c r="A19" s="303" t="s">
        <v>365</v>
      </c>
    </row>
    <row r="21" spans="1:22" x14ac:dyDescent="0.25">
      <c r="B21" s="201" t="s">
        <v>79</v>
      </c>
    </row>
    <row r="22" spans="1:22" x14ac:dyDescent="0.25">
      <c r="C22" s="700" t="s">
        <v>2</v>
      </c>
      <c r="D22" s="700" t="s">
        <v>3</v>
      </c>
      <c r="E22" s="700" t="s">
        <v>4</v>
      </c>
      <c r="F22" s="700" t="s">
        <v>5</v>
      </c>
      <c r="G22" s="700" t="s">
        <v>6</v>
      </c>
      <c r="H22" s="700" t="s">
        <v>7</v>
      </c>
      <c r="I22" s="700" t="s">
        <v>8</v>
      </c>
      <c r="J22" s="700" t="s">
        <v>9</v>
      </c>
      <c r="K22" s="700" t="s">
        <v>10</v>
      </c>
      <c r="L22" s="700" t="s">
        <v>11</v>
      </c>
      <c r="M22" s="700" t="s">
        <v>12</v>
      </c>
      <c r="N22" s="751" t="s">
        <v>13</v>
      </c>
      <c r="O22" s="751" t="s">
        <v>14</v>
      </c>
      <c r="P22" s="700" t="s">
        <v>15</v>
      </c>
      <c r="Q22" s="700" t="s">
        <v>16</v>
      </c>
      <c r="R22" s="700" t="s">
        <v>17</v>
      </c>
      <c r="S22" s="700" t="s">
        <v>18</v>
      </c>
      <c r="T22" s="700" t="s">
        <v>19</v>
      </c>
      <c r="U22" s="308" t="s">
        <v>20</v>
      </c>
      <c r="V22" s="308" t="s">
        <v>147</v>
      </c>
    </row>
    <row r="23" spans="1:22" x14ac:dyDescent="0.25">
      <c r="B23" s="806" t="s">
        <v>27</v>
      </c>
      <c r="C23" s="805">
        <v>7096</v>
      </c>
      <c r="D23" s="805">
        <v>6980</v>
      </c>
      <c r="E23" s="805">
        <v>6563</v>
      </c>
      <c r="F23" s="805">
        <v>6122</v>
      </c>
      <c r="G23" s="805">
        <v>5818</v>
      </c>
      <c r="H23" s="805">
        <v>5669</v>
      </c>
      <c r="I23" s="805">
        <v>5131</v>
      </c>
      <c r="J23" s="805">
        <v>4725</v>
      </c>
      <c r="K23" s="805">
        <v>4237</v>
      </c>
      <c r="L23" s="805">
        <v>4114</v>
      </c>
      <c r="M23" s="805">
        <v>3860</v>
      </c>
      <c r="N23" s="805">
        <v>3753</v>
      </c>
      <c r="O23" s="805">
        <v>3401</v>
      </c>
      <c r="P23" s="805">
        <v>3381</v>
      </c>
      <c r="Q23" s="805">
        <v>3428</v>
      </c>
      <c r="R23" s="805">
        <v>3283</v>
      </c>
      <c r="S23" s="805">
        <v>3378</v>
      </c>
      <c r="T23" s="805">
        <v>3334</v>
      </c>
      <c r="U23" s="637">
        <v>3173</v>
      </c>
      <c r="V23" s="637">
        <v>2395</v>
      </c>
    </row>
    <row r="24" spans="1:22" x14ac:dyDescent="0.25">
      <c r="B24" s="806" t="s">
        <v>137</v>
      </c>
      <c r="C24" s="805">
        <v>168</v>
      </c>
      <c r="D24" s="805">
        <v>185</v>
      </c>
      <c r="E24" s="805">
        <v>154</v>
      </c>
      <c r="F24" s="805">
        <v>141</v>
      </c>
      <c r="G24" s="805">
        <v>134</v>
      </c>
      <c r="H24" s="805">
        <v>165</v>
      </c>
      <c r="I24" s="805">
        <v>119</v>
      </c>
      <c r="J24" s="805">
        <v>96</v>
      </c>
      <c r="K24" s="805">
        <v>93</v>
      </c>
      <c r="L24" s="805">
        <v>79</v>
      </c>
      <c r="M24" s="805">
        <v>83</v>
      </c>
      <c r="N24" s="805">
        <v>92</v>
      </c>
      <c r="O24" s="805">
        <v>70</v>
      </c>
      <c r="P24" s="805">
        <v>77</v>
      </c>
      <c r="Q24" s="805">
        <v>84</v>
      </c>
      <c r="R24" s="805">
        <v>76</v>
      </c>
      <c r="S24" s="805">
        <v>69</v>
      </c>
      <c r="T24" s="805">
        <v>76</v>
      </c>
      <c r="U24" s="637">
        <v>78</v>
      </c>
      <c r="V24" s="637">
        <v>59</v>
      </c>
    </row>
    <row r="25" spans="1:22" x14ac:dyDescent="0.25">
      <c r="B25" s="806" t="s">
        <v>270</v>
      </c>
      <c r="C25" s="805">
        <v>44</v>
      </c>
      <c r="D25" s="805">
        <v>35</v>
      </c>
      <c r="E25" s="805">
        <v>32</v>
      </c>
      <c r="F25" s="805">
        <v>25</v>
      </c>
      <c r="G25" s="805">
        <v>26</v>
      </c>
      <c r="H25" s="805">
        <v>46</v>
      </c>
      <c r="I25" s="805">
        <v>22</v>
      </c>
      <c r="J25" s="805">
        <v>34</v>
      </c>
      <c r="K25" s="805">
        <v>23</v>
      </c>
      <c r="L25" s="805">
        <v>23</v>
      </c>
      <c r="M25" s="805">
        <v>18</v>
      </c>
      <c r="N25" s="805">
        <v>30</v>
      </c>
      <c r="O25" s="805">
        <v>14</v>
      </c>
      <c r="P25" s="805">
        <v>20</v>
      </c>
      <c r="Q25" s="805">
        <v>25</v>
      </c>
      <c r="R25" s="805">
        <v>15</v>
      </c>
      <c r="S25" s="805">
        <v>22</v>
      </c>
      <c r="T25" s="805">
        <v>11</v>
      </c>
      <c r="U25" s="637">
        <v>23</v>
      </c>
      <c r="V25" s="637">
        <v>17</v>
      </c>
    </row>
    <row r="26" spans="1:22" x14ac:dyDescent="0.25">
      <c r="B26" s="806" t="s">
        <v>271</v>
      </c>
      <c r="C26" s="805">
        <v>51</v>
      </c>
      <c r="D26" s="805">
        <v>63</v>
      </c>
      <c r="E26" s="805">
        <v>58</v>
      </c>
      <c r="F26" s="805">
        <v>36</v>
      </c>
      <c r="G26" s="805">
        <v>42</v>
      </c>
      <c r="H26" s="805">
        <v>51</v>
      </c>
      <c r="I26" s="805">
        <v>32</v>
      </c>
      <c r="J26" s="805">
        <v>26</v>
      </c>
      <c r="K26" s="805">
        <v>33</v>
      </c>
      <c r="L26" s="805">
        <v>21</v>
      </c>
      <c r="M26" s="805">
        <v>20</v>
      </c>
      <c r="N26" s="805">
        <v>28</v>
      </c>
      <c r="O26" s="805">
        <v>18</v>
      </c>
      <c r="P26" s="805">
        <v>14</v>
      </c>
      <c r="Q26" s="805">
        <v>26</v>
      </c>
      <c r="R26" s="805">
        <v>21</v>
      </c>
      <c r="S26" s="805">
        <v>20</v>
      </c>
      <c r="T26" s="805">
        <v>19</v>
      </c>
      <c r="U26" s="637">
        <v>17</v>
      </c>
      <c r="V26" s="637">
        <v>14</v>
      </c>
    </row>
    <row r="27" spans="1:22" x14ac:dyDescent="0.25">
      <c r="B27" s="806" t="s">
        <v>272</v>
      </c>
      <c r="C27" s="805">
        <v>29</v>
      </c>
      <c r="D27" s="805">
        <v>42</v>
      </c>
      <c r="E27" s="805">
        <v>27</v>
      </c>
      <c r="F27" s="805">
        <v>30</v>
      </c>
      <c r="G27" s="805">
        <v>35</v>
      </c>
      <c r="H27" s="805">
        <v>29</v>
      </c>
      <c r="I27" s="805">
        <v>19</v>
      </c>
      <c r="J27" s="805">
        <v>12</v>
      </c>
      <c r="K27" s="805">
        <v>15</v>
      </c>
      <c r="L27" s="805">
        <v>15</v>
      </c>
      <c r="M27" s="805">
        <v>19</v>
      </c>
      <c r="N27" s="805">
        <v>19</v>
      </c>
      <c r="O27" s="805">
        <v>17</v>
      </c>
      <c r="P27" s="805">
        <v>15</v>
      </c>
      <c r="Q27" s="805">
        <v>15</v>
      </c>
      <c r="R27" s="805">
        <v>15</v>
      </c>
      <c r="S27" s="805">
        <v>9</v>
      </c>
      <c r="T27" s="805">
        <v>13</v>
      </c>
      <c r="U27" s="637">
        <v>13</v>
      </c>
      <c r="V27" s="637">
        <v>14</v>
      </c>
    </row>
    <row r="28" spans="1:22" x14ac:dyDescent="0.25">
      <c r="B28" s="806" t="s">
        <v>273</v>
      </c>
      <c r="C28" s="805">
        <v>44</v>
      </c>
      <c r="D28" s="805">
        <v>45</v>
      </c>
      <c r="E28" s="805">
        <v>37</v>
      </c>
      <c r="F28" s="805">
        <v>50</v>
      </c>
      <c r="G28" s="805">
        <v>31</v>
      </c>
      <c r="H28" s="805">
        <v>39</v>
      </c>
      <c r="I28" s="805">
        <v>46</v>
      </c>
      <c r="J28" s="805">
        <v>24</v>
      </c>
      <c r="K28" s="805">
        <v>22</v>
      </c>
      <c r="L28" s="805">
        <v>20</v>
      </c>
      <c r="M28" s="805">
        <v>26</v>
      </c>
      <c r="N28" s="805">
        <v>15</v>
      </c>
      <c r="O28" s="805">
        <v>21</v>
      </c>
      <c r="P28" s="805">
        <v>28</v>
      </c>
      <c r="Q28" s="805">
        <v>18</v>
      </c>
      <c r="R28" s="805">
        <v>25</v>
      </c>
      <c r="S28" s="805">
        <v>18</v>
      </c>
      <c r="T28" s="805">
        <v>33</v>
      </c>
      <c r="U28" s="637">
        <v>25</v>
      </c>
      <c r="V28" s="637">
        <v>14</v>
      </c>
    </row>
  </sheetData>
  <mergeCells count="19">
    <mergeCell ref="A11:B11"/>
    <mergeCell ref="A8:B8"/>
    <mergeCell ref="C8:V8"/>
    <mergeCell ref="A9:B9"/>
    <mergeCell ref="C9:V9"/>
    <mergeCell ref="A10:B10"/>
    <mergeCell ref="C10:V10"/>
    <mergeCell ref="A5:B5"/>
    <mergeCell ref="C5:V5"/>
    <mergeCell ref="A6:B6"/>
    <mergeCell ref="C6:V6"/>
    <mergeCell ref="A7:B7"/>
    <mergeCell ref="C7:V7"/>
    <mergeCell ref="A2:B2"/>
    <mergeCell ref="C2:V2"/>
    <mergeCell ref="A3:B3"/>
    <mergeCell ref="C3:V3"/>
    <mergeCell ref="A4:B4"/>
    <mergeCell ref="C4:V4"/>
  </mergeCells>
  <hyperlinks>
    <hyperlink ref="N22" r:id="rId1" display="http://dati.istat.it/OECDStat_Metadata/ShowMetadata.ashx?Dataset=DCIS_MORTIFERITISTR1&amp;Coords=[TIME].[2012]&amp;ShowOnWeb=true&amp;Lang=it" xr:uid="{99D15BD1-819B-4B14-9099-666B59F35AB1}"/>
    <hyperlink ref="O22" r:id="rId2" display="http://dati.istat.it/OECDStat_Metadata/ShowMetadata.ashx?Dataset=DCIS_MORTIFERITISTR1&amp;Coords=[TIME].[2013]&amp;ShowOnWeb=true&amp;Lang=it" xr:uid="{1078FB14-1653-4740-9D53-C2982F3CB601}"/>
  </hyperlinks>
  <pageMargins left="0.7" right="0.7" top="0.75" bottom="0.75" header="0.3" footer="0.3"/>
  <pageSetup paperSize="9" orientation="portrait" r:id="rId3"/>
  <drawing r:id="rId4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59FCD-EDB8-4083-AB46-0B9356D2B924}">
  <dimension ref="A1:AC46"/>
  <sheetViews>
    <sheetView zoomScaleNormal="100" workbookViewId="0">
      <selection activeCell="D7" sqref="D7:W7"/>
    </sheetView>
  </sheetViews>
  <sheetFormatPr defaultRowHeight="15" x14ac:dyDescent="0.25"/>
  <cols>
    <col min="1" max="2" width="9" style="303"/>
    <col min="3" max="22" width="5.75" style="303" bestFit="1" customWidth="1"/>
    <col min="23" max="16384" width="9" style="303"/>
  </cols>
  <sheetData>
    <row r="1" spans="1:24" x14ac:dyDescent="0.25">
      <c r="A1" s="201" t="s">
        <v>253</v>
      </c>
    </row>
    <row r="2" spans="1:24" x14ac:dyDescent="0.25">
      <c r="A2" s="741" t="s">
        <v>129</v>
      </c>
      <c r="B2" s="742"/>
      <c r="C2" s="743" t="s">
        <v>254</v>
      </c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5"/>
      <c r="X2" s="788" t="s">
        <v>366</v>
      </c>
    </row>
    <row r="3" spans="1:24" x14ac:dyDescent="0.25">
      <c r="A3" s="741" t="s">
        <v>255</v>
      </c>
      <c r="B3" s="742"/>
      <c r="C3" s="743" t="s">
        <v>132</v>
      </c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744"/>
      <c r="V3" s="745"/>
    </row>
    <row r="4" spans="1:24" x14ac:dyDescent="0.25">
      <c r="A4" s="741" t="s">
        <v>256</v>
      </c>
      <c r="B4" s="742"/>
      <c r="C4" s="743" t="s">
        <v>132</v>
      </c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5"/>
    </row>
    <row r="5" spans="1:24" x14ac:dyDescent="0.25">
      <c r="A5" s="741" t="s">
        <v>138</v>
      </c>
      <c r="B5" s="742"/>
      <c r="C5" s="743" t="s">
        <v>132</v>
      </c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5"/>
    </row>
    <row r="6" spans="1:24" x14ac:dyDescent="0.25">
      <c r="A6" s="741" t="s">
        <v>131</v>
      </c>
      <c r="B6" s="742"/>
      <c r="C6" s="743" t="s">
        <v>132</v>
      </c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4"/>
      <c r="Q6" s="744"/>
      <c r="R6" s="744"/>
      <c r="S6" s="744"/>
      <c r="T6" s="744"/>
      <c r="U6" s="744"/>
      <c r="V6" s="745"/>
    </row>
    <row r="7" spans="1:24" x14ac:dyDescent="0.25">
      <c r="A7" s="741" t="s">
        <v>133</v>
      </c>
      <c r="B7" s="742"/>
      <c r="C7" s="743" t="s">
        <v>132</v>
      </c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744"/>
      <c r="R7" s="744"/>
      <c r="S7" s="744"/>
      <c r="T7" s="744"/>
      <c r="U7" s="744"/>
      <c r="V7" s="745"/>
    </row>
    <row r="8" spans="1:24" x14ac:dyDescent="0.25">
      <c r="A8" s="741" t="s">
        <v>257</v>
      </c>
      <c r="B8" s="742"/>
      <c r="C8" s="743" t="s">
        <v>223</v>
      </c>
      <c r="D8" s="744"/>
      <c r="E8" s="744"/>
      <c r="F8" s="744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4"/>
      <c r="S8" s="744"/>
      <c r="T8" s="744"/>
      <c r="U8" s="744"/>
      <c r="V8" s="745"/>
    </row>
    <row r="9" spans="1:24" x14ac:dyDescent="0.25">
      <c r="A9" s="741" t="s">
        <v>258</v>
      </c>
      <c r="B9" s="742"/>
      <c r="C9" s="743" t="s">
        <v>132</v>
      </c>
      <c r="D9" s="744"/>
      <c r="E9" s="744"/>
      <c r="F9" s="744"/>
      <c r="G9" s="744"/>
      <c r="H9" s="744"/>
      <c r="I9" s="744"/>
      <c r="J9" s="744"/>
      <c r="K9" s="744"/>
      <c r="L9" s="744"/>
      <c r="M9" s="744"/>
      <c r="N9" s="744"/>
      <c r="O9" s="744"/>
      <c r="P9" s="744"/>
      <c r="Q9" s="744"/>
      <c r="R9" s="744"/>
      <c r="S9" s="744"/>
      <c r="T9" s="744"/>
      <c r="U9" s="744"/>
      <c r="V9" s="745"/>
    </row>
    <row r="10" spans="1:24" x14ac:dyDescent="0.25">
      <c r="A10" s="741" t="s">
        <v>139</v>
      </c>
      <c r="B10" s="742"/>
      <c r="C10" s="743" t="s">
        <v>132</v>
      </c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5"/>
    </row>
    <row r="11" spans="1:24" x14ac:dyDescent="0.25">
      <c r="A11" s="749" t="s">
        <v>143</v>
      </c>
      <c r="B11" s="750"/>
      <c r="C11" s="700" t="s">
        <v>2</v>
      </c>
      <c r="D11" s="700" t="s">
        <v>3</v>
      </c>
      <c r="E11" s="700" t="s">
        <v>4</v>
      </c>
      <c r="F11" s="700" t="s">
        <v>5</v>
      </c>
      <c r="G11" s="700" t="s">
        <v>6</v>
      </c>
      <c r="H11" s="700" t="s">
        <v>7</v>
      </c>
      <c r="I11" s="700" t="s">
        <v>8</v>
      </c>
      <c r="J11" s="700" t="s">
        <v>9</v>
      </c>
      <c r="K11" s="700" t="s">
        <v>10</v>
      </c>
      <c r="L11" s="700" t="s">
        <v>11</v>
      </c>
      <c r="M11" s="700" t="s">
        <v>12</v>
      </c>
      <c r="N11" s="700" t="s">
        <v>13</v>
      </c>
      <c r="O11" s="700" t="s">
        <v>14</v>
      </c>
      <c r="P11" s="700" t="s">
        <v>15</v>
      </c>
      <c r="Q11" s="700" t="s">
        <v>16</v>
      </c>
      <c r="R11" s="700" t="s">
        <v>17</v>
      </c>
      <c r="S11" s="700" t="s">
        <v>18</v>
      </c>
      <c r="T11" s="700" t="s">
        <v>19</v>
      </c>
      <c r="U11" s="700" t="s">
        <v>20</v>
      </c>
      <c r="V11" s="700" t="s">
        <v>147</v>
      </c>
    </row>
    <row r="12" spans="1:24" ht="15.75" thickBot="1" x14ac:dyDescent="0.3">
      <c r="A12" s="802" t="s">
        <v>136</v>
      </c>
      <c r="B12" s="753" t="s">
        <v>144</v>
      </c>
      <c r="C12" s="753" t="s">
        <v>144</v>
      </c>
      <c r="D12" s="753" t="s">
        <v>144</v>
      </c>
      <c r="E12" s="753" t="s">
        <v>144</v>
      </c>
      <c r="F12" s="753" t="s">
        <v>144</v>
      </c>
      <c r="G12" s="753" t="s">
        <v>144</v>
      </c>
      <c r="H12" s="753" t="s">
        <v>144</v>
      </c>
      <c r="I12" s="753" t="s">
        <v>144</v>
      </c>
      <c r="J12" s="753" t="s">
        <v>144</v>
      </c>
      <c r="K12" s="753" t="s">
        <v>144</v>
      </c>
      <c r="L12" s="753" t="s">
        <v>144</v>
      </c>
      <c r="M12" s="754" t="s">
        <v>144</v>
      </c>
      <c r="N12" s="753" t="s">
        <v>144</v>
      </c>
      <c r="O12" s="753" t="s">
        <v>144</v>
      </c>
      <c r="P12" s="753" t="s">
        <v>144</v>
      </c>
      <c r="Q12" s="753" t="s">
        <v>144</v>
      </c>
      <c r="R12" s="753" t="s">
        <v>144</v>
      </c>
      <c r="S12" s="753" t="s">
        <v>144</v>
      </c>
      <c r="T12" s="753" t="s">
        <v>144</v>
      </c>
      <c r="U12" s="753" t="s">
        <v>144</v>
      </c>
      <c r="V12" s="753" t="s">
        <v>144</v>
      </c>
    </row>
    <row r="13" spans="1:24" x14ac:dyDescent="0.25">
      <c r="A13" s="770" t="s">
        <v>27</v>
      </c>
      <c r="B13" s="753" t="s">
        <v>144</v>
      </c>
      <c r="C13" s="803">
        <v>373286</v>
      </c>
      <c r="D13" s="803">
        <v>378491</v>
      </c>
      <c r="E13" s="803">
        <v>356475</v>
      </c>
      <c r="F13" s="803">
        <v>343179</v>
      </c>
      <c r="G13" s="803">
        <v>334858</v>
      </c>
      <c r="H13" s="803">
        <v>332955</v>
      </c>
      <c r="I13" s="803">
        <v>325850</v>
      </c>
      <c r="J13" s="803">
        <v>310745</v>
      </c>
      <c r="K13" s="803">
        <v>307258</v>
      </c>
      <c r="L13" s="807">
        <v>304720</v>
      </c>
      <c r="M13" s="808">
        <v>292019</v>
      </c>
      <c r="N13" s="809">
        <v>266864</v>
      </c>
      <c r="O13" s="803">
        <v>258093</v>
      </c>
      <c r="P13" s="803">
        <v>251147</v>
      </c>
      <c r="Q13" s="803">
        <v>246920</v>
      </c>
      <c r="R13" s="803">
        <v>249175</v>
      </c>
      <c r="S13" s="803">
        <v>246750</v>
      </c>
      <c r="T13" s="803">
        <v>242919</v>
      </c>
      <c r="U13" s="803">
        <v>241384</v>
      </c>
      <c r="V13" s="803">
        <v>159248</v>
      </c>
    </row>
    <row r="14" spans="1:24" x14ac:dyDescent="0.25">
      <c r="A14" s="804" t="s">
        <v>184</v>
      </c>
      <c r="B14" s="753" t="s">
        <v>144</v>
      </c>
      <c r="C14" s="805">
        <v>8342</v>
      </c>
      <c r="D14" s="805">
        <v>8496</v>
      </c>
      <c r="E14" s="805">
        <v>8066</v>
      </c>
      <c r="F14" s="805">
        <v>7544</v>
      </c>
      <c r="G14" s="805">
        <v>7225</v>
      </c>
      <c r="H14" s="805">
        <v>7052</v>
      </c>
      <c r="I14" s="805">
        <v>6382</v>
      </c>
      <c r="J14" s="805">
        <v>6043</v>
      </c>
      <c r="K14" s="805">
        <v>5989</v>
      </c>
      <c r="L14" s="810">
        <v>6377</v>
      </c>
      <c r="M14" s="811">
        <v>6221</v>
      </c>
      <c r="N14" s="812">
        <v>5524</v>
      </c>
      <c r="O14" s="805">
        <v>5464</v>
      </c>
      <c r="P14" s="805">
        <v>5195</v>
      </c>
      <c r="Q14" s="805">
        <v>4827</v>
      </c>
      <c r="R14" s="805">
        <v>4584</v>
      </c>
      <c r="S14" s="805">
        <v>4395</v>
      </c>
      <c r="T14" s="805">
        <v>4683</v>
      </c>
      <c r="U14" s="805">
        <v>4648</v>
      </c>
      <c r="V14" s="805">
        <v>3090</v>
      </c>
    </row>
    <row r="15" spans="1:24" x14ac:dyDescent="0.25">
      <c r="A15" s="804" t="s">
        <v>185</v>
      </c>
      <c r="B15" s="753" t="s">
        <v>144</v>
      </c>
      <c r="C15" s="803">
        <v>1578</v>
      </c>
      <c r="D15" s="803">
        <v>1604</v>
      </c>
      <c r="E15" s="803">
        <v>1462</v>
      </c>
      <c r="F15" s="803">
        <v>1568</v>
      </c>
      <c r="G15" s="803">
        <v>1419</v>
      </c>
      <c r="H15" s="803">
        <v>1564</v>
      </c>
      <c r="I15" s="803">
        <v>1431</v>
      </c>
      <c r="J15" s="803">
        <v>1328</v>
      </c>
      <c r="K15" s="803">
        <v>1322</v>
      </c>
      <c r="L15" s="807">
        <v>1333</v>
      </c>
      <c r="M15" s="813">
        <v>1305</v>
      </c>
      <c r="N15" s="809">
        <v>1102</v>
      </c>
      <c r="O15" s="803">
        <v>1224</v>
      </c>
      <c r="P15" s="803">
        <v>1093</v>
      </c>
      <c r="Q15" s="803">
        <v>874</v>
      </c>
      <c r="R15" s="803">
        <v>1111</v>
      </c>
      <c r="S15" s="803">
        <v>967</v>
      </c>
      <c r="T15" s="803">
        <v>954</v>
      </c>
      <c r="U15" s="803">
        <v>960</v>
      </c>
      <c r="V15" s="803">
        <v>587</v>
      </c>
    </row>
    <row r="16" spans="1:24" x14ac:dyDescent="0.25">
      <c r="A16" s="804" t="s">
        <v>186</v>
      </c>
      <c r="B16" s="753" t="s">
        <v>144</v>
      </c>
      <c r="C16" s="805">
        <v>2016</v>
      </c>
      <c r="D16" s="805">
        <v>2068</v>
      </c>
      <c r="E16" s="805">
        <v>1984</v>
      </c>
      <c r="F16" s="805">
        <v>2066</v>
      </c>
      <c r="G16" s="805">
        <v>2062</v>
      </c>
      <c r="H16" s="805">
        <v>1805</v>
      </c>
      <c r="I16" s="805">
        <v>1440</v>
      </c>
      <c r="J16" s="805">
        <v>1432</v>
      </c>
      <c r="K16" s="805">
        <v>1598</v>
      </c>
      <c r="L16" s="810">
        <v>1780</v>
      </c>
      <c r="M16" s="811">
        <v>1533</v>
      </c>
      <c r="N16" s="812">
        <v>1305</v>
      </c>
      <c r="O16" s="805">
        <v>1282</v>
      </c>
      <c r="P16" s="805">
        <v>1233</v>
      </c>
      <c r="Q16" s="805">
        <v>1212</v>
      </c>
      <c r="R16" s="805">
        <v>1126</v>
      </c>
      <c r="S16" s="805">
        <v>1275</v>
      </c>
      <c r="T16" s="805">
        <v>1238</v>
      </c>
      <c r="U16" s="805">
        <v>1267</v>
      </c>
      <c r="V16" s="805">
        <v>799</v>
      </c>
      <c r="X16" s="740" t="s">
        <v>188</v>
      </c>
    </row>
    <row r="17" spans="1:29" x14ac:dyDescent="0.25">
      <c r="A17" s="804" t="s">
        <v>187</v>
      </c>
      <c r="B17" s="753" t="s">
        <v>144</v>
      </c>
      <c r="C17" s="803">
        <v>2528</v>
      </c>
      <c r="D17" s="803">
        <v>2695</v>
      </c>
      <c r="E17" s="803">
        <v>2437</v>
      </c>
      <c r="F17" s="803">
        <v>1964</v>
      </c>
      <c r="G17" s="803">
        <v>1906</v>
      </c>
      <c r="H17" s="803">
        <v>1831</v>
      </c>
      <c r="I17" s="803">
        <v>1671</v>
      </c>
      <c r="J17" s="803">
        <v>1534</v>
      </c>
      <c r="K17" s="803">
        <v>1374</v>
      </c>
      <c r="L17" s="807">
        <v>1500</v>
      </c>
      <c r="M17" s="813">
        <v>1637</v>
      </c>
      <c r="N17" s="809">
        <v>1614</v>
      </c>
      <c r="O17" s="803">
        <v>1524</v>
      </c>
      <c r="P17" s="803">
        <v>1436</v>
      </c>
      <c r="Q17" s="803">
        <v>1365</v>
      </c>
      <c r="R17" s="803">
        <v>1190</v>
      </c>
      <c r="S17" s="803">
        <v>1054</v>
      </c>
      <c r="T17" s="803">
        <v>1261</v>
      </c>
      <c r="U17" s="803">
        <v>1150</v>
      </c>
      <c r="V17" s="803">
        <v>856</v>
      </c>
    </row>
    <row r="18" spans="1:29" ht="15.75" thickBot="1" x14ac:dyDescent="0.3">
      <c r="A18" s="770" t="s">
        <v>189</v>
      </c>
      <c r="B18" s="753" t="s">
        <v>144</v>
      </c>
      <c r="C18" s="805">
        <v>2220</v>
      </c>
      <c r="D18" s="805">
        <v>2129</v>
      </c>
      <c r="E18" s="805">
        <v>2183</v>
      </c>
      <c r="F18" s="805">
        <v>1946</v>
      </c>
      <c r="G18" s="805">
        <v>1838</v>
      </c>
      <c r="H18" s="805">
        <v>1852</v>
      </c>
      <c r="I18" s="805">
        <v>1840</v>
      </c>
      <c r="J18" s="805">
        <v>1749</v>
      </c>
      <c r="K18" s="805">
        <v>1695</v>
      </c>
      <c r="L18" s="810">
        <v>1764</v>
      </c>
      <c r="M18" s="814">
        <v>1746</v>
      </c>
      <c r="N18" s="812">
        <v>1503</v>
      </c>
      <c r="O18" s="805">
        <v>1434</v>
      </c>
      <c r="P18" s="805">
        <v>1433</v>
      </c>
      <c r="Q18" s="805">
        <v>1376</v>
      </c>
      <c r="R18" s="805">
        <v>1157</v>
      </c>
      <c r="S18" s="805">
        <v>1099</v>
      </c>
      <c r="T18" s="805">
        <v>1230</v>
      </c>
      <c r="U18" s="805">
        <v>1271</v>
      </c>
      <c r="V18" s="805">
        <v>848</v>
      </c>
    </row>
    <row r="19" spans="1:29" x14ac:dyDescent="0.25">
      <c r="A19" s="303" t="s">
        <v>367</v>
      </c>
    </row>
    <row r="21" spans="1:29" x14ac:dyDescent="0.25">
      <c r="B21" s="303" t="s">
        <v>222</v>
      </c>
    </row>
    <row r="23" spans="1:29" x14ac:dyDescent="0.25">
      <c r="C23" s="700" t="s">
        <v>2</v>
      </c>
      <c r="D23" s="700" t="s">
        <v>3</v>
      </c>
      <c r="E23" s="700" t="s">
        <v>4</v>
      </c>
      <c r="F23" s="700" t="s">
        <v>5</v>
      </c>
      <c r="G23" s="700" t="s">
        <v>6</v>
      </c>
      <c r="H23" s="700" t="s">
        <v>7</v>
      </c>
      <c r="I23" s="700" t="s">
        <v>8</v>
      </c>
      <c r="J23" s="700" t="s">
        <v>9</v>
      </c>
      <c r="K23" s="700" t="s">
        <v>10</v>
      </c>
      <c r="L23" s="700" t="s">
        <v>11</v>
      </c>
      <c r="M23" s="700" t="s">
        <v>12</v>
      </c>
      <c r="N23" s="751" t="s">
        <v>13</v>
      </c>
      <c r="O23" s="751" t="s">
        <v>14</v>
      </c>
      <c r="P23" s="700" t="s">
        <v>15</v>
      </c>
      <c r="Q23" s="700" t="s">
        <v>16</v>
      </c>
      <c r="R23" s="700" t="s">
        <v>17</v>
      </c>
      <c r="S23" s="700" t="s">
        <v>18</v>
      </c>
      <c r="T23" s="309" t="s">
        <v>19</v>
      </c>
      <c r="U23" s="308" t="s">
        <v>20</v>
      </c>
      <c r="V23" s="308" t="s">
        <v>147</v>
      </c>
    </row>
    <row r="24" spans="1:29" x14ac:dyDescent="0.25">
      <c r="B24" s="806" t="s">
        <v>27</v>
      </c>
      <c r="C24" s="779">
        <v>373286</v>
      </c>
      <c r="D24" s="779">
        <v>378491</v>
      </c>
      <c r="E24" s="779">
        <v>356475</v>
      </c>
      <c r="F24" s="779">
        <v>343179</v>
      </c>
      <c r="G24" s="779">
        <v>334858</v>
      </c>
      <c r="H24" s="779">
        <v>332955</v>
      </c>
      <c r="I24" s="779">
        <v>325850</v>
      </c>
      <c r="J24" s="779">
        <v>310745</v>
      </c>
      <c r="K24" s="779">
        <v>307258</v>
      </c>
      <c r="L24" s="779">
        <v>304720</v>
      </c>
      <c r="M24" s="779">
        <v>292019</v>
      </c>
      <c r="N24" s="779">
        <v>266864</v>
      </c>
      <c r="O24" s="779">
        <v>258093</v>
      </c>
      <c r="P24" s="779">
        <v>251147</v>
      </c>
      <c r="Q24" s="779">
        <v>246920</v>
      </c>
      <c r="R24" s="779">
        <v>249175</v>
      </c>
      <c r="S24" s="779">
        <v>246750</v>
      </c>
      <c r="T24" s="779">
        <v>242919</v>
      </c>
      <c r="U24" s="779">
        <v>241384</v>
      </c>
      <c r="V24" s="779">
        <v>159248</v>
      </c>
      <c r="X24" s="342"/>
    </row>
    <row r="25" spans="1:29" x14ac:dyDescent="0.25">
      <c r="B25" s="806" t="s">
        <v>137</v>
      </c>
      <c r="C25" s="779">
        <v>8342</v>
      </c>
      <c r="D25" s="779">
        <v>8496</v>
      </c>
      <c r="E25" s="779">
        <v>8066</v>
      </c>
      <c r="F25" s="779">
        <v>7544</v>
      </c>
      <c r="G25" s="779">
        <v>7225</v>
      </c>
      <c r="H25" s="779">
        <v>7052</v>
      </c>
      <c r="I25" s="779">
        <v>6382</v>
      </c>
      <c r="J25" s="779">
        <v>6043</v>
      </c>
      <c r="K25" s="779">
        <v>5989</v>
      </c>
      <c r="L25" s="779">
        <v>6377</v>
      </c>
      <c r="M25" s="779">
        <v>6221</v>
      </c>
      <c r="N25" s="779">
        <v>5524</v>
      </c>
      <c r="O25" s="779">
        <v>5464</v>
      </c>
      <c r="P25" s="779">
        <v>5195</v>
      </c>
      <c r="Q25" s="779">
        <v>4827</v>
      </c>
      <c r="R25" s="779">
        <v>4584</v>
      </c>
      <c r="S25" s="779">
        <v>4395</v>
      </c>
      <c r="T25" s="779">
        <v>4683</v>
      </c>
      <c r="U25" s="779">
        <v>4648</v>
      </c>
      <c r="V25" s="779">
        <v>3090</v>
      </c>
      <c r="X25" s="342"/>
      <c r="AA25" s="342"/>
      <c r="AC25" s="342"/>
    </row>
    <row r="26" spans="1:29" x14ac:dyDescent="0.25">
      <c r="B26" s="806" t="s">
        <v>270</v>
      </c>
      <c r="C26" s="779">
        <v>1578</v>
      </c>
      <c r="D26" s="779">
        <v>1604</v>
      </c>
      <c r="E26" s="779">
        <v>1462</v>
      </c>
      <c r="F26" s="779">
        <v>1568</v>
      </c>
      <c r="G26" s="779">
        <v>1419</v>
      </c>
      <c r="H26" s="779">
        <v>1564</v>
      </c>
      <c r="I26" s="779">
        <v>1431</v>
      </c>
      <c r="J26" s="779">
        <v>1328</v>
      </c>
      <c r="K26" s="779">
        <v>1322</v>
      </c>
      <c r="L26" s="779">
        <v>1333</v>
      </c>
      <c r="M26" s="779">
        <v>1305</v>
      </c>
      <c r="N26" s="779">
        <v>1102</v>
      </c>
      <c r="O26" s="779">
        <v>1224</v>
      </c>
      <c r="P26" s="779">
        <v>1093</v>
      </c>
      <c r="Q26" s="779">
        <v>874</v>
      </c>
      <c r="R26" s="779">
        <v>1111</v>
      </c>
      <c r="S26" s="779">
        <v>967</v>
      </c>
      <c r="T26" s="779">
        <v>954</v>
      </c>
      <c r="U26" s="779">
        <v>960</v>
      </c>
      <c r="V26" s="779">
        <v>587</v>
      </c>
      <c r="X26" s="342"/>
      <c r="AA26" s="342"/>
      <c r="AC26" s="342"/>
    </row>
    <row r="27" spans="1:29" x14ac:dyDescent="0.25">
      <c r="B27" s="806" t="s">
        <v>271</v>
      </c>
      <c r="C27" s="779">
        <v>2016</v>
      </c>
      <c r="D27" s="779">
        <v>2068</v>
      </c>
      <c r="E27" s="779">
        <v>1984</v>
      </c>
      <c r="F27" s="779">
        <v>2066</v>
      </c>
      <c r="G27" s="779">
        <v>2062</v>
      </c>
      <c r="H27" s="779">
        <v>1805</v>
      </c>
      <c r="I27" s="779">
        <v>1440</v>
      </c>
      <c r="J27" s="779">
        <v>1432</v>
      </c>
      <c r="K27" s="779">
        <v>1598</v>
      </c>
      <c r="L27" s="779">
        <v>1780</v>
      </c>
      <c r="M27" s="779">
        <v>1533</v>
      </c>
      <c r="N27" s="779">
        <v>1305</v>
      </c>
      <c r="O27" s="779">
        <v>1282</v>
      </c>
      <c r="P27" s="779">
        <v>1233</v>
      </c>
      <c r="Q27" s="779">
        <v>1212</v>
      </c>
      <c r="R27" s="779">
        <v>1126</v>
      </c>
      <c r="S27" s="779">
        <v>1275</v>
      </c>
      <c r="T27" s="779">
        <v>1238</v>
      </c>
      <c r="U27" s="779">
        <v>1267</v>
      </c>
      <c r="V27" s="779">
        <v>799</v>
      </c>
      <c r="X27" s="342"/>
      <c r="AA27" s="342"/>
      <c r="AC27" s="342"/>
    </row>
    <row r="28" spans="1:29" x14ac:dyDescent="0.25">
      <c r="B28" s="806" t="s">
        <v>272</v>
      </c>
      <c r="C28" s="779">
        <v>2528</v>
      </c>
      <c r="D28" s="779">
        <v>2695</v>
      </c>
      <c r="E28" s="779">
        <v>2437</v>
      </c>
      <c r="F28" s="779">
        <v>1964</v>
      </c>
      <c r="G28" s="779">
        <v>1906</v>
      </c>
      <c r="H28" s="779">
        <v>1831</v>
      </c>
      <c r="I28" s="779">
        <v>1671</v>
      </c>
      <c r="J28" s="779">
        <v>1534</v>
      </c>
      <c r="K28" s="779">
        <v>1374</v>
      </c>
      <c r="L28" s="779">
        <v>1500</v>
      </c>
      <c r="M28" s="779">
        <v>1637</v>
      </c>
      <c r="N28" s="779">
        <v>1614</v>
      </c>
      <c r="O28" s="779">
        <v>1524</v>
      </c>
      <c r="P28" s="779">
        <v>1436</v>
      </c>
      <c r="Q28" s="779">
        <v>1365</v>
      </c>
      <c r="R28" s="779">
        <v>1190</v>
      </c>
      <c r="S28" s="779">
        <v>1054</v>
      </c>
      <c r="T28" s="779">
        <v>1261</v>
      </c>
      <c r="U28" s="779">
        <v>1150</v>
      </c>
      <c r="V28" s="779">
        <v>856</v>
      </c>
      <c r="X28" s="342"/>
      <c r="AA28" s="342"/>
      <c r="AC28" s="342"/>
    </row>
    <row r="29" spans="1:29" x14ac:dyDescent="0.25">
      <c r="B29" s="806" t="s">
        <v>273</v>
      </c>
      <c r="C29" s="779">
        <v>2220</v>
      </c>
      <c r="D29" s="779">
        <v>2129</v>
      </c>
      <c r="E29" s="779">
        <v>2183</v>
      </c>
      <c r="F29" s="779">
        <v>1946</v>
      </c>
      <c r="G29" s="779">
        <v>1838</v>
      </c>
      <c r="H29" s="779">
        <v>1852</v>
      </c>
      <c r="I29" s="779">
        <v>1840</v>
      </c>
      <c r="J29" s="779">
        <v>1749</v>
      </c>
      <c r="K29" s="779">
        <v>1695</v>
      </c>
      <c r="L29" s="779">
        <v>1764</v>
      </c>
      <c r="M29" s="779">
        <v>1746</v>
      </c>
      <c r="N29" s="779">
        <v>1503</v>
      </c>
      <c r="O29" s="779">
        <v>1434</v>
      </c>
      <c r="P29" s="779">
        <v>1433</v>
      </c>
      <c r="Q29" s="779">
        <v>1376</v>
      </c>
      <c r="R29" s="779">
        <v>1157</v>
      </c>
      <c r="S29" s="779">
        <v>1099</v>
      </c>
      <c r="T29" s="779">
        <v>1230</v>
      </c>
      <c r="U29" s="779">
        <v>1271</v>
      </c>
      <c r="V29" s="779">
        <v>848</v>
      </c>
      <c r="X29" s="342"/>
      <c r="AA29" s="342"/>
      <c r="AC29" s="342"/>
    </row>
    <row r="30" spans="1:29" x14ac:dyDescent="0.25">
      <c r="AA30" s="342"/>
      <c r="AC30" s="342"/>
    </row>
    <row r="46" spans="2:2" x14ac:dyDescent="0.25">
      <c r="B46" s="334"/>
    </row>
  </sheetData>
  <mergeCells count="19">
    <mergeCell ref="A11:B11"/>
    <mergeCell ref="A8:B8"/>
    <mergeCell ref="C8:V8"/>
    <mergeCell ref="A9:B9"/>
    <mergeCell ref="C9:V9"/>
    <mergeCell ref="A10:B10"/>
    <mergeCell ref="C10:V10"/>
    <mergeCell ref="A5:B5"/>
    <mergeCell ref="C5:V5"/>
    <mergeCell ref="A6:B6"/>
    <mergeCell ref="C6:V6"/>
    <mergeCell ref="A7:B7"/>
    <mergeCell ref="C7:V7"/>
    <mergeCell ref="A2:B2"/>
    <mergeCell ref="C2:V2"/>
    <mergeCell ref="A3:B3"/>
    <mergeCell ref="C3:V3"/>
    <mergeCell ref="A4:B4"/>
    <mergeCell ref="C4:V4"/>
  </mergeCells>
  <hyperlinks>
    <hyperlink ref="N23" r:id="rId1" display="http://dati.istat.it/OECDStat_Metadata/ShowMetadata.ashx?Dataset=DCIS_MORTIFERITISTR1&amp;Coords=[TIME].[2012]&amp;ShowOnWeb=true&amp;Lang=it" xr:uid="{F93F0D7A-3797-4747-8771-03F6D33928D0}"/>
    <hyperlink ref="O23" r:id="rId2" display="http://dati.istat.it/OECDStat_Metadata/ShowMetadata.ashx?Dataset=DCIS_MORTIFERITISTR1&amp;Coords=[TIME].[2013]&amp;ShowOnWeb=true&amp;Lang=it" xr:uid="{9404F796-B466-4074-ADEC-45E18A201502}"/>
    <hyperlink ref="T23" r:id="rId3" display="http://dati.istat.it/OECDStat_Metadata/ShowMetadata.ashx?Dataset=DCIS_MORTIFERITISTR1&amp;Coords=[TIME].[2018]&amp;ShowOnWeb=true&amp;Lang=it" xr:uid="{420BC21C-EAE6-4B36-9C57-CBA60B51D794}"/>
  </hyperlinks>
  <pageMargins left="0.7" right="0.7" top="0.75" bottom="0.75" header="0.3" footer="0.3"/>
  <drawing r:id="rId4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4305F-054E-4F01-82FA-062FD96FC42E}">
  <dimension ref="A1:AC73"/>
  <sheetViews>
    <sheetView zoomScale="80" zoomScaleNormal="80" workbookViewId="0">
      <selection activeCell="D7" sqref="D7:W7"/>
    </sheetView>
  </sheetViews>
  <sheetFormatPr defaultRowHeight="15" x14ac:dyDescent="0.25"/>
  <cols>
    <col min="1" max="1" width="8.375" style="424" customWidth="1"/>
    <col min="2" max="2" width="18" style="424" customWidth="1"/>
    <col min="3" max="3" width="11.25" style="424" customWidth="1"/>
    <col min="4" max="4" width="10.5" style="303" customWidth="1"/>
    <col min="5" max="5" width="13" style="303" customWidth="1"/>
    <col min="6" max="6" width="5" style="303" customWidth="1"/>
    <col min="7" max="7" width="9.625" style="303" bestFit="1" customWidth="1"/>
    <col min="8" max="16384" width="9" style="303"/>
  </cols>
  <sheetData>
    <row r="1" spans="1:29" ht="15" customHeight="1" x14ac:dyDescent="0.25">
      <c r="A1" s="815" t="s">
        <v>129</v>
      </c>
      <c r="B1" s="816"/>
      <c r="C1" s="817" t="s">
        <v>368</v>
      </c>
      <c r="D1" s="818" t="s">
        <v>169</v>
      </c>
      <c r="E1" s="818" t="s">
        <v>223</v>
      </c>
    </row>
    <row r="2" spans="1:29" ht="15" customHeight="1" x14ac:dyDescent="0.25">
      <c r="A2" s="819" t="s">
        <v>143</v>
      </c>
      <c r="B2" s="820"/>
      <c r="C2" s="308" t="s">
        <v>147</v>
      </c>
      <c r="D2" s="308" t="s">
        <v>147</v>
      </c>
      <c r="E2" s="308" t="s">
        <v>147</v>
      </c>
      <c r="G2" s="201" t="s">
        <v>369</v>
      </c>
      <c r="R2" s="201" t="s">
        <v>370</v>
      </c>
      <c r="AC2" s="201" t="s">
        <v>371</v>
      </c>
    </row>
    <row r="3" spans="1:29" x14ac:dyDescent="0.25">
      <c r="A3" s="632" t="s">
        <v>136</v>
      </c>
      <c r="B3" s="821" t="s">
        <v>372</v>
      </c>
      <c r="C3" s="633"/>
      <c r="D3" s="633"/>
      <c r="E3" s="633" t="s">
        <v>144</v>
      </c>
      <c r="J3" s="822"/>
    </row>
    <row r="4" spans="1:29" x14ac:dyDescent="0.25">
      <c r="A4" s="634" t="s">
        <v>27</v>
      </c>
      <c r="B4" s="314" t="s">
        <v>259</v>
      </c>
      <c r="C4" s="635">
        <v>86682</v>
      </c>
      <c r="D4" s="635">
        <v>1061</v>
      </c>
      <c r="E4" s="635">
        <v>111532</v>
      </c>
      <c r="J4" s="823"/>
    </row>
    <row r="5" spans="1:29" x14ac:dyDescent="0.25">
      <c r="A5" s="636"/>
      <c r="B5" s="314" t="s">
        <v>260</v>
      </c>
      <c r="C5" s="637">
        <v>5451</v>
      </c>
      <c r="D5" s="637">
        <v>195</v>
      </c>
      <c r="E5" s="637">
        <v>8465</v>
      </c>
      <c r="J5" s="823"/>
    </row>
    <row r="6" spans="1:29" x14ac:dyDescent="0.25">
      <c r="A6" s="636"/>
      <c r="B6" s="314" t="s">
        <v>261</v>
      </c>
      <c r="C6" s="635">
        <v>26165</v>
      </c>
      <c r="D6" s="635">
        <v>1139</v>
      </c>
      <c r="E6" s="635">
        <v>39251</v>
      </c>
      <c r="J6" s="823"/>
    </row>
    <row r="7" spans="1:29" x14ac:dyDescent="0.25">
      <c r="A7" s="639"/>
      <c r="B7" s="314" t="s">
        <v>132</v>
      </c>
      <c r="C7" s="637">
        <v>118298</v>
      </c>
      <c r="D7" s="637">
        <v>2395</v>
      </c>
      <c r="E7" s="637">
        <v>159248</v>
      </c>
      <c r="J7" s="823"/>
    </row>
    <row r="8" spans="1:29" x14ac:dyDescent="0.25">
      <c r="A8" s="634" t="s">
        <v>184</v>
      </c>
      <c r="B8" s="314" t="s">
        <v>259</v>
      </c>
      <c r="C8" s="635">
        <v>1462</v>
      </c>
      <c r="D8" s="635">
        <v>20</v>
      </c>
      <c r="E8" s="635">
        <v>1953</v>
      </c>
      <c r="J8" s="823"/>
    </row>
    <row r="9" spans="1:29" x14ac:dyDescent="0.25">
      <c r="A9" s="636"/>
      <c r="B9" s="314" t="s">
        <v>260</v>
      </c>
      <c r="C9" s="637">
        <v>137</v>
      </c>
      <c r="D9" s="637">
        <v>2</v>
      </c>
      <c r="E9" s="637">
        <v>221</v>
      </c>
      <c r="J9" s="823"/>
    </row>
    <row r="10" spans="1:29" x14ac:dyDescent="0.25">
      <c r="A10" s="636"/>
      <c r="B10" s="314" t="s">
        <v>261</v>
      </c>
      <c r="C10" s="635">
        <v>606</v>
      </c>
      <c r="D10" s="635">
        <v>37</v>
      </c>
      <c r="E10" s="635">
        <v>916</v>
      </c>
      <c r="J10" s="823"/>
    </row>
    <row r="11" spans="1:29" x14ac:dyDescent="0.25">
      <c r="A11" s="639"/>
      <c r="B11" s="314" t="s">
        <v>132</v>
      </c>
      <c r="C11" s="637">
        <v>2205</v>
      </c>
      <c r="D11" s="637">
        <v>59</v>
      </c>
      <c r="E11" s="637">
        <v>3090</v>
      </c>
      <c r="J11" s="823"/>
    </row>
    <row r="12" spans="1:29" x14ac:dyDescent="0.25">
      <c r="A12" s="634" t="s">
        <v>185</v>
      </c>
      <c r="B12" s="314" t="s">
        <v>259</v>
      </c>
      <c r="C12" s="635">
        <v>206</v>
      </c>
      <c r="D12" s="635">
        <v>5</v>
      </c>
      <c r="E12" s="635">
        <v>276</v>
      </c>
      <c r="J12" s="823"/>
    </row>
    <row r="13" spans="1:29" x14ac:dyDescent="0.25">
      <c r="A13" s="636"/>
      <c r="B13" s="314" t="s">
        <v>260</v>
      </c>
      <c r="C13" s="637">
        <v>36</v>
      </c>
      <c r="D13" s="637">
        <v>0</v>
      </c>
      <c r="E13" s="637">
        <v>58</v>
      </c>
      <c r="J13" s="823"/>
    </row>
    <row r="14" spans="1:29" x14ac:dyDescent="0.25">
      <c r="A14" s="636"/>
      <c r="B14" s="314" t="s">
        <v>261</v>
      </c>
      <c r="C14" s="635">
        <v>169</v>
      </c>
      <c r="D14" s="635">
        <v>12</v>
      </c>
      <c r="E14" s="635">
        <v>253</v>
      </c>
      <c r="J14" s="823"/>
    </row>
    <row r="15" spans="1:29" x14ac:dyDescent="0.25">
      <c r="A15" s="639"/>
      <c r="B15" s="314" t="s">
        <v>132</v>
      </c>
      <c r="C15" s="637">
        <v>411</v>
      </c>
      <c r="D15" s="637">
        <v>17</v>
      </c>
      <c r="E15" s="637">
        <v>587</v>
      </c>
      <c r="J15" s="823"/>
    </row>
    <row r="16" spans="1:29" x14ac:dyDescent="0.25">
      <c r="A16" s="634" t="s">
        <v>186</v>
      </c>
      <c r="B16" s="314" t="s">
        <v>259</v>
      </c>
      <c r="C16" s="635">
        <v>362</v>
      </c>
      <c r="D16" s="635">
        <v>5</v>
      </c>
      <c r="E16" s="635">
        <v>487</v>
      </c>
      <c r="J16" s="823"/>
    </row>
    <row r="17" spans="1:29" x14ac:dyDescent="0.25">
      <c r="A17" s="636"/>
      <c r="B17" s="314" t="s">
        <v>260</v>
      </c>
      <c r="C17" s="637">
        <v>35</v>
      </c>
      <c r="D17" s="637">
        <v>1</v>
      </c>
      <c r="E17" s="637">
        <v>57</v>
      </c>
      <c r="J17" s="823"/>
    </row>
    <row r="18" spans="1:29" x14ac:dyDescent="0.25">
      <c r="A18" s="636"/>
      <c r="B18" s="314" t="s">
        <v>261</v>
      </c>
      <c r="C18" s="635">
        <v>180</v>
      </c>
      <c r="D18" s="635">
        <v>8</v>
      </c>
      <c r="E18" s="635">
        <v>255</v>
      </c>
      <c r="G18" s="201" t="s">
        <v>373</v>
      </c>
      <c r="J18" s="823"/>
      <c r="R18" s="201" t="s">
        <v>374</v>
      </c>
      <c r="AC18" s="201" t="s">
        <v>375</v>
      </c>
    </row>
    <row r="19" spans="1:29" x14ac:dyDescent="0.25">
      <c r="A19" s="639"/>
      <c r="B19" s="314" t="s">
        <v>132</v>
      </c>
      <c r="C19" s="637">
        <v>577</v>
      </c>
      <c r="D19" s="637">
        <v>14</v>
      </c>
      <c r="E19" s="637">
        <v>799</v>
      </c>
      <c r="J19" s="823"/>
    </row>
    <row r="20" spans="1:29" x14ac:dyDescent="0.25">
      <c r="A20" s="634" t="s">
        <v>187</v>
      </c>
      <c r="B20" s="314" t="s">
        <v>259</v>
      </c>
      <c r="C20" s="635">
        <v>551</v>
      </c>
      <c r="D20" s="635">
        <v>5</v>
      </c>
      <c r="E20" s="635">
        <v>699</v>
      </c>
      <c r="J20" s="823"/>
    </row>
    <row r="21" spans="1:29" x14ac:dyDescent="0.25">
      <c r="A21" s="636"/>
      <c r="B21" s="314" t="s">
        <v>260</v>
      </c>
      <c r="C21" s="637">
        <v>14</v>
      </c>
      <c r="D21" s="637">
        <v>1</v>
      </c>
      <c r="E21" s="637">
        <v>18</v>
      </c>
      <c r="J21" s="823"/>
    </row>
    <row r="22" spans="1:29" x14ac:dyDescent="0.25">
      <c r="A22" s="636"/>
      <c r="B22" s="314" t="s">
        <v>261</v>
      </c>
      <c r="C22" s="635">
        <v>95</v>
      </c>
      <c r="D22" s="635">
        <v>8</v>
      </c>
      <c r="E22" s="635">
        <v>139</v>
      </c>
      <c r="J22" s="823"/>
    </row>
    <row r="23" spans="1:29" x14ac:dyDescent="0.25">
      <c r="A23" s="639"/>
      <c r="B23" s="314" t="s">
        <v>132</v>
      </c>
      <c r="C23" s="637">
        <v>660</v>
      </c>
      <c r="D23" s="637">
        <v>14</v>
      </c>
      <c r="E23" s="637">
        <v>856</v>
      </c>
      <c r="J23" s="823"/>
    </row>
    <row r="24" spans="1:29" x14ac:dyDescent="0.25">
      <c r="A24" s="634" t="s">
        <v>189</v>
      </c>
      <c r="B24" s="314" t="s">
        <v>259</v>
      </c>
      <c r="C24" s="635">
        <v>343</v>
      </c>
      <c r="D24" s="635">
        <v>5</v>
      </c>
      <c r="E24" s="635">
        <v>491</v>
      </c>
      <c r="J24" s="823"/>
    </row>
    <row r="25" spans="1:29" x14ac:dyDescent="0.25">
      <c r="A25" s="636"/>
      <c r="B25" s="314" t="s">
        <v>260</v>
      </c>
      <c r="C25" s="637">
        <v>52</v>
      </c>
      <c r="D25" s="637">
        <v>0</v>
      </c>
      <c r="E25" s="637">
        <v>88</v>
      </c>
      <c r="J25" s="823"/>
    </row>
    <row r="26" spans="1:29" x14ac:dyDescent="0.25">
      <c r="A26" s="636"/>
      <c r="B26" s="314" t="s">
        <v>261</v>
      </c>
      <c r="C26" s="635">
        <v>162</v>
      </c>
      <c r="D26" s="635">
        <v>9</v>
      </c>
      <c r="E26" s="635">
        <v>269</v>
      </c>
      <c r="J26" s="823"/>
    </row>
    <row r="27" spans="1:29" x14ac:dyDescent="0.25">
      <c r="A27" s="639"/>
      <c r="B27" s="314" t="s">
        <v>132</v>
      </c>
      <c r="C27" s="637">
        <v>557</v>
      </c>
      <c r="D27" s="637">
        <v>14</v>
      </c>
      <c r="E27" s="637">
        <v>848</v>
      </c>
      <c r="J27" s="823"/>
    </row>
    <row r="28" spans="1:29" x14ac:dyDescent="0.25">
      <c r="A28" s="640" t="s">
        <v>376</v>
      </c>
      <c r="G28" s="823"/>
      <c r="H28" s="823"/>
      <c r="I28" s="823"/>
    </row>
    <row r="30" spans="1:29" x14ac:dyDescent="0.25">
      <c r="B30" s="824" t="s">
        <v>27</v>
      </c>
      <c r="C30" s="825" t="s">
        <v>377</v>
      </c>
      <c r="D30" s="825" t="s">
        <v>378</v>
      </c>
      <c r="E30" s="825" t="s">
        <v>379</v>
      </c>
    </row>
    <row r="31" spans="1:29" x14ac:dyDescent="0.25">
      <c r="B31" s="303" t="s">
        <v>310</v>
      </c>
      <c r="C31" s="823">
        <f t="shared" ref="C31:E33" si="0">C4/C$7</f>
        <v>0.73274273445028659</v>
      </c>
      <c r="D31" s="823">
        <f t="shared" si="0"/>
        <v>0.44300626304801671</v>
      </c>
      <c r="E31" s="823">
        <f t="shared" si="0"/>
        <v>0.70036672360092433</v>
      </c>
    </row>
    <row r="32" spans="1:29" x14ac:dyDescent="0.25">
      <c r="B32" s="303" t="s">
        <v>311</v>
      </c>
      <c r="C32" s="823">
        <f t="shared" si="0"/>
        <v>4.6078547397251007E-2</v>
      </c>
      <c r="D32" s="823">
        <f t="shared" si="0"/>
        <v>8.1419624217118999E-2</v>
      </c>
      <c r="E32" s="823">
        <f t="shared" si="0"/>
        <v>5.3156083592886566E-2</v>
      </c>
    </row>
    <row r="33" spans="2:5" x14ac:dyDescent="0.25">
      <c r="B33" s="303" t="s">
        <v>312</v>
      </c>
      <c r="C33" s="823">
        <f t="shared" si="0"/>
        <v>0.22117871815246243</v>
      </c>
      <c r="D33" s="823">
        <f t="shared" si="0"/>
        <v>0.47557411273486427</v>
      </c>
      <c r="E33" s="823">
        <f t="shared" si="0"/>
        <v>0.2464771928061891</v>
      </c>
    </row>
    <row r="34" spans="2:5" x14ac:dyDescent="0.25">
      <c r="B34" s="824" t="s">
        <v>137</v>
      </c>
      <c r="C34" s="825" t="s">
        <v>377</v>
      </c>
      <c r="D34" s="825" t="s">
        <v>378</v>
      </c>
      <c r="E34" s="825" t="s">
        <v>379</v>
      </c>
    </row>
    <row r="35" spans="2:5" x14ac:dyDescent="0.25">
      <c r="B35" s="303" t="s">
        <v>310</v>
      </c>
      <c r="C35" s="823">
        <f t="shared" ref="C35:E37" si="1">C8/C$11</f>
        <v>0.66303854875283452</v>
      </c>
      <c r="D35" s="823">
        <f t="shared" si="1"/>
        <v>0.33898305084745761</v>
      </c>
      <c r="E35" s="823">
        <f>E8/E$11</f>
        <v>0.6320388349514563</v>
      </c>
    </row>
    <row r="36" spans="2:5" x14ac:dyDescent="0.25">
      <c r="B36" s="303" t="s">
        <v>311</v>
      </c>
      <c r="C36" s="823">
        <f t="shared" si="1"/>
        <v>6.2131519274376421E-2</v>
      </c>
      <c r="D36" s="823">
        <f t="shared" si="1"/>
        <v>3.3898305084745763E-2</v>
      </c>
      <c r="E36" s="823">
        <f t="shared" si="1"/>
        <v>7.1521035598705499E-2</v>
      </c>
    </row>
    <row r="37" spans="2:5" x14ac:dyDescent="0.25">
      <c r="B37" s="303" t="s">
        <v>312</v>
      </c>
      <c r="C37" s="823">
        <f t="shared" si="1"/>
        <v>0.2748299319727891</v>
      </c>
      <c r="D37" s="823">
        <f t="shared" si="1"/>
        <v>0.6271186440677966</v>
      </c>
      <c r="E37" s="823">
        <f t="shared" si="1"/>
        <v>0.29644012944983816</v>
      </c>
    </row>
    <row r="38" spans="2:5" x14ac:dyDescent="0.25">
      <c r="B38" s="824" t="s">
        <v>270</v>
      </c>
      <c r="C38" s="825" t="s">
        <v>377</v>
      </c>
      <c r="D38" s="825" t="s">
        <v>378</v>
      </c>
      <c r="E38" s="825" t="s">
        <v>379</v>
      </c>
    </row>
    <row r="39" spans="2:5" x14ac:dyDescent="0.25">
      <c r="B39" s="303" t="s">
        <v>310</v>
      </c>
      <c r="C39" s="823">
        <f>C12/C$15</f>
        <v>0.5012165450121655</v>
      </c>
      <c r="D39" s="823">
        <f t="shared" ref="C39:F41" si="2">D12/D$15</f>
        <v>0.29411764705882354</v>
      </c>
      <c r="E39" s="823">
        <f t="shared" si="2"/>
        <v>0.47018739352640543</v>
      </c>
    </row>
    <row r="40" spans="2:5" x14ac:dyDescent="0.25">
      <c r="B40" s="303" t="s">
        <v>311</v>
      </c>
      <c r="C40" s="823">
        <f t="shared" si="2"/>
        <v>8.7591240875912413E-2</v>
      </c>
      <c r="D40" s="823">
        <f t="shared" si="2"/>
        <v>0</v>
      </c>
      <c r="E40" s="823">
        <f t="shared" si="2"/>
        <v>9.8807495741056212E-2</v>
      </c>
    </row>
    <row r="41" spans="2:5" x14ac:dyDescent="0.25">
      <c r="B41" s="303" t="s">
        <v>312</v>
      </c>
      <c r="C41" s="823">
        <f t="shared" si="2"/>
        <v>0.41119221411192214</v>
      </c>
      <c r="D41" s="823">
        <f t="shared" si="2"/>
        <v>0.70588235294117652</v>
      </c>
      <c r="E41" s="823">
        <f t="shared" si="2"/>
        <v>0.43100511073253833</v>
      </c>
    </row>
    <row r="42" spans="2:5" x14ac:dyDescent="0.25">
      <c r="B42" s="824" t="s">
        <v>271</v>
      </c>
      <c r="C42" s="825" t="s">
        <v>377</v>
      </c>
      <c r="D42" s="825" t="s">
        <v>378</v>
      </c>
      <c r="E42" s="825" t="s">
        <v>379</v>
      </c>
    </row>
    <row r="43" spans="2:5" x14ac:dyDescent="0.25">
      <c r="B43" s="303" t="s">
        <v>310</v>
      </c>
      <c r="C43" s="823">
        <f t="shared" ref="C43:E45" si="3">C16/C$19</f>
        <v>0.62738301559792031</v>
      </c>
      <c r="D43" s="823">
        <f>D16/D$19</f>
        <v>0.35714285714285715</v>
      </c>
      <c r="E43" s="823">
        <f t="shared" si="3"/>
        <v>0.60951188986232796</v>
      </c>
    </row>
    <row r="44" spans="2:5" x14ac:dyDescent="0.25">
      <c r="B44" s="303" t="s">
        <v>311</v>
      </c>
      <c r="C44" s="823">
        <f t="shared" si="3"/>
        <v>6.0658578856152515E-2</v>
      </c>
      <c r="D44" s="823">
        <f t="shared" si="3"/>
        <v>7.1428571428571425E-2</v>
      </c>
      <c r="E44" s="823">
        <f t="shared" si="3"/>
        <v>7.1339173967459327E-2</v>
      </c>
    </row>
    <row r="45" spans="2:5" x14ac:dyDescent="0.25">
      <c r="B45" s="303" t="s">
        <v>312</v>
      </c>
      <c r="C45" s="823">
        <f t="shared" si="3"/>
        <v>0.31195840554592719</v>
      </c>
      <c r="D45" s="823">
        <f t="shared" si="3"/>
        <v>0.5714285714285714</v>
      </c>
      <c r="E45" s="823">
        <f t="shared" si="3"/>
        <v>0.31914893617021278</v>
      </c>
    </row>
    <row r="46" spans="2:5" x14ac:dyDescent="0.25">
      <c r="B46" s="824" t="s">
        <v>272</v>
      </c>
      <c r="C46" s="825" t="s">
        <v>377</v>
      </c>
      <c r="D46" s="825" t="s">
        <v>378</v>
      </c>
      <c r="E46" s="825" t="s">
        <v>379</v>
      </c>
    </row>
    <row r="47" spans="2:5" x14ac:dyDescent="0.25">
      <c r="B47" s="303" t="s">
        <v>310</v>
      </c>
      <c r="C47" s="823">
        <f>C20/C$23</f>
        <v>0.83484848484848484</v>
      </c>
      <c r="D47" s="823">
        <f t="shared" ref="C47:F49" si="4">D20/D$23</f>
        <v>0.35714285714285715</v>
      </c>
      <c r="E47" s="823">
        <f t="shared" si="4"/>
        <v>0.81658878504672894</v>
      </c>
    </row>
    <row r="48" spans="2:5" x14ac:dyDescent="0.25">
      <c r="B48" s="303" t="s">
        <v>311</v>
      </c>
      <c r="C48" s="823">
        <f t="shared" si="4"/>
        <v>2.1212121212121213E-2</v>
      </c>
      <c r="D48" s="823">
        <f t="shared" si="4"/>
        <v>7.1428571428571425E-2</v>
      </c>
      <c r="E48" s="823">
        <f t="shared" si="4"/>
        <v>2.1028037383177569E-2</v>
      </c>
    </row>
    <row r="49" spans="2:5" x14ac:dyDescent="0.25">
      <c r="B49" s="303" t="s">
        <v>312</v>
      </c>
      <c r="C49" s="823">
        <f t="shared" si="4"/>
        <v>0.14393939393939395</v>
      </c>
      <c r="D49" s="823">
        <f t="shared" si="4"/>
        <v>0.5714285714285714</v>
      </c>
      <c r="E49" s="823">
        <f t="shared" si="4"/>
        <v>0.16238317757009346</v>
      </c>
    </row>
    <row r="50" spans="2:5" x14ac:dyDescent="0.25">
      <c r="B50" s="824" t="s">
        <v>273</v>
      </c>
      <c r="C50" s="825" t="s">
        <v>377</v>
      </c>
      <c r="D50" s="825" t="s">
        <v>378</v>
      </c>
      <c r="E50" s="825" t="s">
        <v>379</v>
      </c>
    </row>
    <row r="51" spans="2:5" x14ac:dyDescent="0.25">
      <c r="B51" s="303" t="s">
        <v>310</v>
      </c>
      <c r="C51" s="823">
        <f>C24/C$27</f>
        <v>0.61579892280071813</v>
      </c>
      <c r="D51" s="823">
        <f t="shared" ref="C51:F53" si="5">D24/D$27</f>
        <v>0.35714285714285715</v>
      </c>
      <c r="E51" s="823">
        <f t="shared" si="5"/>
        <v>0.57900943396226412</v>
      </c>
    </row>
    <row r="52" spans="2:5" x14ac:dyDescent="0.25">
      <c r="B52" s="303" t="s">
        <v>311</v>
      </c>
      <c r="C52" s="823">
        <f t="shared" si="5"/>
        <v>9.33572710951526E-2</v>
      </c>
      <c r="D52" s="823">
        <f t="shared" si="5"/>
        <v>0</v>
      </c>
      <c r="E52" s="823">
        <f t="shared" si="5"/>
        <v>0.10377358490566038</v>
      </c>
    </row>
    <row r="53" spans="2:5" x14ac:dyDescent="0.25">
      <c r="B53" s="303" t="s">
        <v>312</v>
      </c>
      <c r="C53" s="823">
        <f t="shared" si="5"/>
        <v>0.29084380610412924</v>
      </c>
      <c r="D53" s="823">
        <f t="shared" si="5"/>
        <v>0.6428571428571429</v>
      </c>
      <c r="E53" s="823">
        <f t="shared" si="5"/>
        <v>0.31721698113207547</v>
      </c>
    </row>
    <row r="62" spans="2:5" ht="15" customHeight="1" x14ac:dyDescent="0.25"/>
    <row r="73" spans="23:24" x14ac:dyDescent="0.25">
      <c r="W73" s="825"/>
      <c r="X73" s="825"/>
    </row>
  </sheetData>
  <mergeCells count="6">
    <mergeCell ref="A4:A7"/>
    <mergeCell ref="A8:A11"/>
    <mergeCell ref="A12:A15"/>
    <mergeCell ref="A16:A19"/>
    <mergeCell ref="A20:A23"/>
    <mergeCell ref="A24:A27"/>
  </mergeCells>
  <hyperlinks>
    <hyperlink ref="A28" r:id="rId1" display="http://dativ7b.istat.it//index.aspx?DatasetCode=DCIS_INCIDENTISTR1" xr:uid="{BD6CB63E-AB6E-4E3E-BFE4-37ED68107ACD}"/>
  </hyperlinks>
  <pageMargins left="0.7" right="0.7" top="0.75" bottom="0.75" header="0.3" footer="0.3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C3954-34FF-4B22-985E-AC684487A09F}">
  <dimension ref="A1:T45"/>
  <sheetViews>
    <sheetView zoomScaleNormal="100" workbookViewId="0">
      <selection activeCell="D7" sqref="D7:W7"/>
    </sheetView>
  </sheetViews>
  <sheetFormatPr defaultRowHeight="12.75" x14ac:dyDescent="0.2"/>
  <cols>
    <col min="1" max="1" width="12.75" style="446" customWidth="1"/>
    <col min="2" max="2" width="6.5" style="446" customWidth="1"/>
    <col min="3" max="3" width="6.125" style="446" customWidth="1"/>
    <col min="4" max="4" width="8.125" style="446" customWidth="1"/>
    <col min="5" max="7" width="9" style="446"/>
    <col min="8" max="8" width="9" style="446" bestFit="1" customWidth="1"/>
    <col min="9" max="16384" width="9" style="446"/>
  </cols>
  <sheetData>
    <row r="1" spans="1:20" s="685" customFormat="1" x14ac:dyDescent="0.2">
      <c r="A1" s="598" t="s">
        <v>253</v>
      </c>
    </row>
    <row r="2" spans="1:20" x14ac:dyDescent="0.2">
      <c r="A2" s="448" t="s">
        <v>129</v>
      </c>
      <c r="B2" s="449"/>
      <c r="C2" s="450" t="s">
        <v>254</v>
      </c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2"/>
    </row>
    <row r="3" spans="1:20" x14ac:dyDescent="0.2">
      <c r="A3" s="448" t="s">
        <v>138</v>
      </c>
      <c r="B3" s="449"/>
      <c r="C3" s="450" t="s">
        <v>132</v>
      </c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2"/>
    </row>
    <row r="4" spans="1:20" x14ac:dyDescent="0.2">
      <c r="A4" s="448" t="s">
        <v>131</v>
      </c>
      <c r="B4" s="449"/>
      <c r="C4" s="450" t="s">
        <v>132</v>
      </c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2"/>
    </row>
    <row r="5" spans="1:20" x14ac:dyDescent="0.2">
      <c r="A5" s="448" t="s">
        <v>133</v>
      </c>
      <c r="B5" s="449"/>
      <c r="C5" s="450" t="s">
        <v>132</v>
      </c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2"/>
    </row>
    <row r="6" spans="1:20" x14ac:dyDescent="0.2">
      <c r="A6" s="448" t="s">
        <v>139</v>
      </c>
      <c r="B6" s="449"/>
      <c r="C6" s="450" t="s">
        <v>132</v>
      </c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2"/>
    </row>
    <row r="7" spans="1:20" x14ac:dyDescent="0.2">
      <c r="A7" s="448" t="s">
        <v>258</v>
      </c>
      <c r="B7" s="449"/>
      <c r="C7" s="450" t="s">
        <v>132</v>
      </c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2"/>
    </row>
    <row r="8" spans="1:20" x14ac:dyDescent="0.2">
      <c r="A8" s="448" t="s">
        <v>136</v>
      </c>
      <c r="B8" s="449"/>
      <c r="C8" s="450" t="s">
        <v>137</v>
      </c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2"/>
    </row>
    <row r="9" spans="1:20" x14ac:dyDescent="0.2">
      <c r="A9" s="456" t="s">
        <v>143</v>
      </c>
      <c r="B9" s="457"/>
      <c r="C9" s="458" t="s">
        <v>20</v>
      </c>
      <c r="D9" s="459"/>
      <c r="E9" s="459"/>
      <c r="F9" s="459"/>
      <c r="G9" s="459"/>
      <c r="H9" s="459"/>
      <c r="I9" s="459"/>
      <c r="J9" s="459"/>
      <c r="K9" s="462"/>
      <c r="L9" s="458" t="s">
        <v>147</v>
      </c>
      <c r="M9" s="459"/>
      <c r="N9" s="459"/>
      <c r="O9" s="459"/>
      <c r="P9" s="459"/>
      <c r="Q9" s="459"/>
      <c r="R9" s="459"/>
      <c r="S9" s="459"/>
      <c r="T9" s="462"/>
    </row>
    <row r="10" spans="1:20" x14ac:dyDescent="0.2">
      <c r="A10" s="456" t="s">
        <v>257</v>
      </c>
      <c r="B10" s="457"/>
      <c r="C10" s="458" t="s">
        <v>169</v>
      </c>
      <c r="D10" s="459"/>
      <c r="E10" s="462"/>
      <c r="F10" s="458" t="s">
        <v>223</v>
      </c>
      <c r="G10" s="459"/>
      <c r="H10" s="462"/>
      <c r="I10" s="458" t="s">
        <v>132</v>
      </c>
      <c r="J10" s="459"/>
      <c r="K10" s="462"/>
      <c r="L10" s="458" t="s">
        <v>169</v>
      </c>
      <c r="M10" s="459"/>
      <c r="N10" s="462"/>
      <c r="O10" s="458" t="s">
        <v>223</v>
      </c>
      <c r="P10" s="459"/>
      <c r="Q10" s="462"/>
      <c r="R10" s="458" t="s">
        <v>132</v>
      </c>
      <c r="S10" s="459"/>
      <c r="T10" s="462"/>
    </row>
    <row r="11" spans="1:20" x14ac:dyDescent="0.2">
      <c r="A11" s="456" t="s">
        <v>255</v>
      </c>
      <c r="B11" s="457"/>
      <c r="C11" s="463" t="s">
        <v>380</v>
      </c>
      <c r="D11" s="463" t="s">
        <v>381</v>
      </c>
      <c r="E11" s="463" t="s">
        <v>132</v>
      </c>
      <c r="F11" s="463" t="s">
        <v>380</v>
      </c>
      <c r="G11" s="463" t="s">
        <v>381</v>
      </c>
      <c r="H11" s="463" t="s">
        <v>132</v>
      </c>
      <c r="I11" s="463" t="s">
        <v>380</v>
      </c>
      <c r="J11" s="463" t="s">
        <v>381</v>
      </c>
      <c r="K11" s="463" t="s">
        <v>132</v>
      </c>
      <c r="L11" s="463" t="s">
        <v>380</v>
      </c>
      <c r="M11" s="463" t="s">
        <v>381</v>
      </c>
      <c r="N11" s="463" t="s">
        <v>132</v>
      </c>
      <c r="O11" s="463" t="s">
        <v>380</v>
      </c>
      <c r="P11" s="463" t="s">
        <v>381</v>
      </c>
      <c r="Q11" s="463" t="s">
        <v>132</v>
      </c>
      <c r="R11" s="463" t="s">
        <v>380</v>
      </c>
      <c r="S11" s="463" t="s">
        <v>381</v>
      </c>
      <c r="T11" s="463" t="s">
        <v>132</v>
      </c>
    </row>
    <row r="12" spans="1:20" ht="13.5" x14ac:dyDescent="0.25">
      <c r="A12" s="472" t="s">
        <v>256</v>
      </c>
      <c r="B12" s="473" t="s">
        <v>144</v>
      </c>
      <c r="C12" s="473" t="s">
        <v>144</v>
      </c>
      <c r="D12" s="473" t="s">
        <v>144</v>
      </c>
      <c r="E12" s="473" t="s">
        <v>144</v>
      </c>
      <c r="F12" s="473" t="s">
        <v>144</v>
      </c>
      <c r="G12" s="473" t="s">
        <v>144</v>
      </c>
      <c r="H12" s="473" t="s">
        <v>144</v>
      </c>
      <c r="I12" s="473" t="s">
        <v>144</v>
      </c>
      <c r="J12" s="473" t="s">
        <v>144</v>
      </c>
      <c r="K12" s="473" t="s">
        <v>144</v>
      </c>
      <c r="L12" s="473" t="s">
        <v>144</v>
      </c>
      <c r="M12" s="473" t="s">
        <v>144</v>
      </c>
      <c r="N12" s="473" t="s">
        <v>144</v>
      </c>
      <c r="O12" s="473" t="s">
        <v>144</v>
      </c>
      <c r="P12" s="473" t="s">
        <v>144</v>
      </c>
      <c r="Q12" s="473" t="s">
        <v>144</v>
      </c>
      <c r="R12" s="473" t="s">
        <v>144</v>
      </c>
      <c r="S12" s="473" t="s">
        <v>144</v>
      </c>
      <c r="T12" s="473" t="s">
        <v>144</v>
      </c>
    </row>
    <row r="13" spans="1:20" ht="13.5" x14ac:dyDescent="0.25">
      <c r="A13" s="492" t="s">
        <v>382</v>
      </c>
      <c r="B13" s="473" t="s">
        <v>144</v>
      </c>
      <c r="C13" s="643">
        <v>1</v>
      </c>
      <c r="D13" s="643" t="s">
        <v>173</v>
      </c>
      <c r="E13" s="643">
        <v>1</v>
      </c>
      <c r="F13" s="643">
        <v>44</v>
      </c>
      <c r="G13" s="643">
        <v>38</v>
      </c>
      <c r="H13" s="643">
        <v>82</v>
      </c>
      <c r="I13" s="643">
        <v>45</v>
      </c>
      <c r="J13" s="643">
        <v>38</v>
      </c>
      <c r="K13" s="643">
        <v>83</v>
      </c>
      <c r="L13" s="643" t="s">
        <v>173</v>
      </c>
      <c r="M13" s="643" t="s">
        <v>173</v>
      </c>
      <c r="N13" s="643" t="s">
        <v>173</v>
      </c>
      <c r="O13" s="643">
        <v>30</v>
      </c>
      <c r="P13" s="643">
        <v>20</v>
      </c>
      <c r="Q13" s="643">
        <v>50</v>
      </c>
      <c r="R13" s="643">
        <v>30</v>
      </c>
      <c r="S13" s="643">
        <v>20</v>
      </c>
      <c r="T13" s="643">
        <v>50</v>
      </c>
    </row>
    <row r="14" spans="1:20" ht="13.5" x14ac:dyDescent="0.25">
      <c r="A14" s="492" t="s">
        <v>383</v>
      </c>
      <c r="B14" s="473" t="s">
        <v>144</v>
      </c>
      <c r="C14" s="645" t="s">
        <v>173</v>
      </c>
      <c r="D14" s="645" t="s">
        <v>173</v>
      </c>
      <c r="E14" s="645" t="s">
        <v>173</v>
      </c>
      <c r="F14" s="645">
        <v>41</v>
      </c>
      <c r="G14" s="645">
        <v>31</v>
      </c>
      <c r="H14" s="645">
        <v>72</v>
      </c>
      <c r="I14" s="645">
        <v>41</v>
      </c>
      <c r="J14" s="645">
        <v>31</v>
      </c>
      <c r="K14" s="645">
        <v>72</v>
      </c>
      <c r="L14" s="645" t="s">
        <v>173</v>
      </c>
      <c r="M14" s="645" t="s">
        <v>173</v>
      </c>
      <c r="N14" s="645" t="s">
        <v>173</v>
      </c>
      <c r="O14" s="645">
        <v>23</v>
      </c>
      <c r="P14" s="645">
        <v>24</v>
      </c>
      <c r="Q14" s="645">
        <v>47</v>
      </c>
      <c r="R14" s="645">
        <v>23</v>
      </c>
      <c r="S14" s="645">
        <v>24</v>
      </c>
      <c r="T14" s="645">
        <v>47</v>
      </c>
    </row>
    <row r="15" spans="1:20" ht="13.5" x14ac:dyDescent="0.25">
      <c r="A15" s="492" t="s">
        <v>384</v>
      </c>
      <c r="B15" s="473" t="s">
        <v>144</v>
      </c>
      <c r="C15" s="643" t="s">
        <v>173</v>
      </c>
      <c r="D15" s="643" t="s">
        <v>173</v>
      </c>
      <c r="E15" s="643" t="s">
        <v>173</v>
      </c>
      <c r="F15" s="643">
        <v>51</v>
      </c>
      <c r="G15" s="643">
        <v>41</v>
      </c>
      <c r="H15" s="643">
        <v>92</v>
      </c>
      <c r="I15" s="643">
        <v>51</v>
      </c>
      <c r="J15" s="643">
        <v>41</v>
      </c>
      <c r="K15" s="643">
        <v>92</v>
      </c>
      <c r="L15" s="643" t="s">
        <v>173</v>
      </c>
      <c r="M15" s="643" t="s">
        <v>173</v>
      </c>
      <c r="N15" s="643" t="s">
        <v>173</v>
      </c>
      <c r="O15" s="643">
        <v>39</v>
      </c>
      <c r="P15" s="643">
        <v>28</v>
      </c>
      <c r="Q15" s="643">
        <v>67</v>
      </c>
      <c r="R15" s="643">
        <v>39</v>
      </c>
      <c r="S15" s="643">
        <v>28</v>
      </c>
      <c r="T15" s="643">
        <v>67</v>
      </c>
    </row>
    <row r="16" spans="1:20" ht="13.5" x14ac:dyDescent="0.25">
      <c r="A16" s="492" t="s">
        <v>385</v>
      </c>
      <c r="B16" s="473" t="s">
        <v>144</v>
      </c>
      <c r="C16" s="645" t="s">
        <v>173</v>
      </c>
      <c r="D16" s="645" t="s">
        <v>173</v>
      </c>
      <c r="E16" s="645" t="s">
        <v>173</v>
      </c>
      <c r="F16" s="645">
        <v>116</v>
      </c>
      <c r="G16" s="645">
        <v>52</v>
      </c>
      <c r="H16" s="645">
        <v>168</v>
      </c>
      <c r="I16" s="645">
        <v>116</v>
      </c>
      <c r="J16" s="645">
        <v>52</v>
      </c>
      <c r="K16" s="645">
        <v>168</v>
      </c>
      <c r="L16" s="645">
        <v>1</v>
      </c>
      <c r="M16" s="645">
        <v>1</v>
      </c>
      <c r="N16" s="645">
        <v>2</v>
      </c>
      <c r="O16" s="645">
        <v>83</v>
      </c>
      <c r="P16" s="645">
        <v>45</v>
      </c>
      <c r="Q16" s="645">
        <v>128</v>
      </c>
      <c r="R16" s="645">
        <v>84</v>
      </c>
      <c r="S16" s="645">
        <v>46</v>
      </c>
      <c r="T16" s="645">
        <v>130</v>
      </c>
    </row>
    <row r="17" spans="1:20" ht="13.5" x14ac:dyDescent="0.25">
      <c r="A17" s="492" t="s">
        <v>386</v>
      </c>
      <c r="B17" s="473" t="s">
        <v>144</v>
      </c>
      <c r="C17" s="643" t="s">
        <v>173</v>
      </c>
      <c r="D17" s="643" t="s">
        <v>173</v>
      </c>
      <c r="E17" s="643" t="s">
        <v>173</v>
      </c>
      <c r="F17" s="643">
        <v>175</v>
      </c>
      <c r="G17" s="643">
        <v>87</v>
      </c>
      <c r="H17" s="643">
        <v>262</v>
      </c>
      <c r="I17" s="643">
        <v>175</v>
      </c>
      <c r="J17" s="643">
        <v>87</v>
      </c>
      <c r="K17" s="643">
        <v>262</v>
      </c>
      <c r="L17" s="643" t="s">
        <v>173</v>
      </c>
      <c r="M17" s="643" t="s">
        <v>173</v>
      </c>
      <c r="N17" s="643" t="s">
        <v>173</v>
      </c>
      <c r="O17" s="643">
        <v>143</v>
      </c>
      <c r="P17" s="643">
        <v>68</v>
      </c>
      <c r="Q17" s="643">
        <v>211</v>
      </c>
      <c r="R17" s="643">
        <v>143</v>
      </c>
      <c r="S17" s="643">
        <v>68</v>
      </c>
      <c r="T17" s="643">
        <v>211</v>
      </c>
    </row>
    <row r="18" spans="1:20" ht="13.5" x14ac:dyDescent="0.25">
      <c r="A18" s="492" t="s">
        <v>387</v>
      </c>
      <c r="B18" s="473" t="s">
        <v>144</v>
      </c>
      <c r="C18" s="645">
        <v>4</v>
      </c>
      <c r="D18" s="645" t="s">
        <v>173</v>
      </c>
      <c r="E18" s="645">
        <v>4</v>
      </c>
      <c r="F18" s="645">
        <v>194</v>
      </c>
      <c r="G18" s="645">
        <v>122</v>
      </c>
      <c r="H18" s="645">
        <v>316</v>
      </c>
      <c r="I18" s="645">
        <v>198</v>
      </c>
      <c r="J18" s="645">
        <v>122</v>
      </c>
      <c r="K18" s="645">
        <v>320</v>
      </c>
      <c r="L18" s="645">
        <v>3</v>
      </c>
      <c r="M18" s="645">
        <v>1</v>
      </c>
      <c r="N18" s="645">
        <v>4</v>
      </c>
      <c r="O18" s="645">
        <v>139</v>
      </c>
      <c r="P18" s="645">
        <v>87</v>
      </c>
      <c r="Q18" s="645">
        <v>226</v>
      </c>
      <c r="R18" s="645">
        <v>142</v>
      </c>
      <c r="S18" s="645">
        <v>88</v>
      </c>
      <c r="T18" s="645">
        <v>230</v>
      </c>
    </row>
    <row r="19" spans="1:20" ht="13.5" x14ac:dyDescent="0.25">
      <c r="A19" s="492" t="s">
        <v>388</v>
      </c>
      <c r="B19" s="473" t="s">
        <v>144</v>
      </c>
      <c r="C19" s="643">
        <v>5</v>
      </c>
      <c r="D19" s="643" t="s">
        <v>173</v>
      </c>
      <c r="E19" s="643">
        <v>5</v>
      </c>
      <c r="F19" s="643">
        <v>234</v>
      </c>
      <c r="G19" s="643">
        <v>178</v>
      </c>
      <c r="H19" s="643">
        <v>412</v>
      </c>
      <c r="I19" s="643">
        <v>239</v>
      </c>
      <c r="J19" s="643">
        <v>178</v>
      </c>
      <c r="K19" s="643">
        <v>417</v>
      </c>
      <c r="L19" s="643">
        <v>2</v>
      </c>
      <c r="M19" s="643">
        <v>1</v>
      </c>
      <c r="N19" s="643">
        <v>3</v>
      </c>
      <c r="O19" s="643">
        <v>186</v>
      </c>
      <c r="P19" s="643">
        <v>80</v>
      </c>
      <c r="Q19" s="643">
        <v>266</v>
      </c>
      <c r="R19" s="643">
        <v>188</v>
      </c>
      <c r="S19" s="643">
        <v>81</v>
      </c>
      <c r="T19" s="643">
        <v>269</v>
      </c>
    </row>
    <row r="20" spans="1:20" ht="13.5" x14ac:dyDescent="0.25">
      <c r="A20" s="492" t="s">
        <v>389</v>
      </c>
      <c r="B20" s="473" t="s">
        <v>144</v>
      </c>
      <c r="C20" s="645">
        <v>8</v>
      </c>
      <c r="D20" s="645" t="s">
        <v>173</v>
      </c>
      <c r="E20" s="645">
        <v>8</v>
      </c>
      <c r="F20" s="645">
        <v>681</v>
      </c>
      <c r="G20" s="645">
        <v>437</v>
      </c>
      <c r="H20" s="645">
        <v>1118</v>
      </c>
      <c r="I20" s="645">
        <v>689</v>
      </c>
      <c r="J20" s="645">
        <v>437</v>
      </c>
      <c r="K20" s="645">
        <v>1126</v>
      </c>
      <c r="L20" s="645">
        <v>12</v>
      </c>
      <c r="M20" s="645">
        <v>4</v>
      </c>
      <c r="N20" s="645">
        <v>16</v>
      </c>
      <c r="O20" s="645">
        <v>429</v>
      </c>
      <c r="P20" s="645">
        <v>259</v>
      </c>
      <c r="Q20" s="645">
        <v>688</v>
      </c>
      <c r="R20" s="645">
        <v>441</v>
      </c>
      <c r="S20" s="645">
        <v>263</v>
      </c>
      <c r="T20" s="645">
        <v>704</v>
      </c>
    </row>
    <row r="21" spans="1:20" ht="13.5" x14ac:dyDescent="0.25">
      <c r="A21" s="492" t="s">
        <v>390</v>
      </c>
      <c r="B21" s="473" t="s">
        <v>144</v>
      </c>
      <c r="C21" s="643">
        <v>12</v>
      </c>
      <c r="D21" s="643">
        <v>1</v>
      </c>
      <c r="E21" s="643">
        <v>13</v>
      </c>
      <c r="F21" s="643">
        <v>458</v>
      </c>
      <c r="G21" s="643">
        <v>300</v>
      </c>
      <c r="H21" s="643">
        <v>758</v>
      </c>
      <c r="I21" s="643">
        <v>470</v>
      </c>
      <c r="J21" s="643">
        <v>301</v>
      </c>
      <c r="K21" s="643">
        <v>771</v>
      </c>
      <c r="L21" s="643">
        <v>11</v>
      </c>
      <c r="M21" s="643" t="s">
        <v>173</v>
      </c>
      <c r="N21" s="643">
        <v>11</v>
      </c>
      <c r="O21" s="643">
        <v>326</v>
      </c>
      <c r="P21" s="643">
        <v>206</v>
      </c>
      <c r="Q21" s="643">
        <v>532</v>
      </c>
      <c r="R21" s="643">
        <v>337</v>
      </c>
      <c r="S21" s="643">
        <v>206</v>
      </c>
      <c r="T21" s="643">
        <v>543</v>
      </c>
    </row>
    <row r="22" spans="1:20" ht="13.5" x14ac:dyDescent="0.25">
      <c r="A22" s="492" t="s">
        <v>391</v>
      </c>
      <c r="B22" s="473" t="s">
        <v>144</v>
      </c>
      <c r="C22" s="645">
        <v>4</v>
      </c>
      <c r="D22" s="645">
        <v>2</v>
      </c>
      <c r="E22" s="645">
        <v>6</v>
      </c>
      <c r="F22" s="645">
        <v>211</v>
      </c>
      <c r="G22" s="645">
        <v>135</v>
      </c>
      <c r="H22" s="645">
        <v>346</v>
      </c>
      <c r="I22" s="645">
        <v>215</v>
      </c>
      <c r="J22" s="645">
        <v>137</v>
      </c>
      <c r="K22" s="645">
        <v>352</v>
      </c>
      <c r="L22" s="645">
        <v>7</v>
      </c>
      <c r="M22" s="645">
        <v>1</v>
      </c>
      <c r="N22" s="645">
        <v>8</v>
      </c>
      <c r="O22" s="645">
        <v>154</v>
      </c>
      <c r="P22" s="645">
        <v>85</v>
      </c>
      <c r="Q22" s="645">
        <v>239</v>
      </c>
      <c r="R22" s="645">
        <v>161</v>
      </c>
      <c r="S22" s="645">
        <v>86</v>
      </c>
      <c r="T22" s="645">
        <v>247</v>
      </c>
    </row>
    <row r="23" spans="1:20" ht="13.5" x14ac:dyDescent="0.25">
      <c r="A23" s="492" t="s">
        <v>392</v>
      </c>
      <c r="B23" s="473" t="s">
        <v>144</v>
      </c>
      <c r="C23" s="643">
        <v>3</v>
      </c>
      <c r="D23" s="643" t="s">
        <v>173</v>
      </c>
      <c r="E23" s="643">
        <v>3</v>
      </c>
      <c r="F23" s="643">
        <v>183</v>
      </c>
      <c r="G23" s="643">
        <v>93</v>
      </c>
      <c r="H23" s="643">
        <v>276</v>
      </c>
      <c r="I23" s="643">
        <v>186</v>
      </c>
      <c r="J23" s="643">
        <v>93</v>
      </c>
      <c r="K23" s="643">
        <v>279</v>
      </c>
      <c r="L23" s="643">
        <v>3</v>
      </c>
      <c r="M23" s="643" t="s">
        <v>173</v>
      </c>
      <c r="N23" s="643">
        <v>3</v>
      </c>
      <c r="O23" s="643">
        <v>111</v>
      </c>
      <c r="P23" s="643">
        <v>44</v>
      </c>
      <c r="Q23" s="643">
        <v>155</v>
      </c>
      <c r="R23" s="643">
        <v>114</v>
      </c>
      <c r="S23" s="643">
        <v>44</v>
      </c>
      <c r="T23" s="643">
        <v>158</v>
      </c>
    </row>
    <row r="24" spans="1:20" ht="13.5" x14ac:dyDescent="0.25">
      <c r="A24" s="492" t="s">
        <v>393</v>
      </c>
      <c r="B24" s="473" t="s">
        <v>144</v>
      </c>
      <c r="C24" s="645">
        <v>28</v>
      </c>
      <c r="D24" s="645">
        <v>7</v>
      </c>
      <c r="E24" s="645">
        <v>35</v>
      </c>
      <c r="F24" s="645">
        <v>417</v>
      </c>
      <c r="G24" s="645">
        <v>226</v>
      </c>
      <c r="H24" s="645">
        <v>643</v>
      </c>
      <c r="I24" s="645">
        <v>445</v>
      </c>
      <c r="J24" s="645">
        <v>233</v>
      </c>
      <c r="K24" s="645">
        <v>678</v>
      </c>
      <c r="L24" s="645">
        <v>8</v>
      </c>
      <c r="M24" s="645">
        <v>3</v>
      </c>
      <c r="N24" s="645">
        <v>11</v>
      </c>
      <c r="O24" s="645">
        <v>309</v>
      </c>
      <c r="P24" s="645">
        <v>137</v>
      </c>
      <c r="Q24" s="645">
        <v>446</v>
      </c>
      <c r="R24" s="645">
        <v>317</v>
      </c>
      <c r="S24" s="645">
        <v>140</v>
      </c>
      <c r="T24" s="645">
        <v>457</v>
      </c>
    </row>
    <row r="25" spans="1:20" ht="13.5" x14ac:dyDescent="0.25">
      <c r="A25" s="492" t="s">
        <v>394</v>
      </c>
      <c r="B25" s="473" t="s">
        <v>144</v>
      </c>
      <c r="C25" s="643">
        <v>1</v>
      </c>
      <c r="D25" s="643">
        <v>2</v>
      </c>
      <c r="E25" s="643">
        <v>3</v>
      </c>
      <c r="F25" s="643">
        <v>58</v>
      </c>
      <c r="G25" s="643">
        <v>45</v>
      </c>
      <c r="H25" s="643">
        <v>103</v>
      </c>
      <c r="I25" s="643">
        <v>59</v>
      </c>
      <c r="J25" s="643">
        <v>47</v>
      </c>
      <c r="K25" s="643">
        <v>106</v>
      </c>
      <c r="L25" s="643">
        <v>1</v>
      </c>
      <c r="M25" s="643" t="s">
        <v>173</v>
      </c>
      <c r="N25" s="643">
        <v>1</v>
      </c>
      <c r="O25" s="643">
        <v>22</v>
      </c>
      <c r="P25" s="643">
        <v>13</v>
      </c>
      <c r="Q25" s="643">
        <v>35</v>
      </c>
      <c r="R25" s="643">
        <v>23</v>
      </c>
      <c r="S25" s="643">
        <v>13</v>
      </c>
      <c r="T25" s="643">
        <v>36</v>
      </c>
    </row>
    <row r="26" spans="1:20" ht="13.5" x14ac:dyDescent="0.25">
      <c r="A26" s="492" t="s">
        <v>132</v>
      </c>
      <c r="B26" s="473" t="s">
        <v>144</v>
      </c>
      <c r="C26" s="645">
        <v>66</v>
      </c>
      <c r="D26" s="645">
        <v>12</v>
      </c>
      <c r="E26" s="645">
        <v>78</v>
      </c>
      <c r="F26" s="645">
        <v>2863</v>
      </c>
      <c r="G26" s="645">
        <v>1785</v>
      </c>
      <c r="H26" s="645">
        <v>4648</v>
      </c>
      <c r="I26" s="645">
        <v>2929</v>
      </c>
      <c r="J26" s="645">
        <v>1797</v>
      </c>
      <c r="K26" s="645">
        <v>4726</v>
      </c>
      <c r="L26" s="645">
        <v>48</v>
      </c>
      <c r="M26" s="645">
        <v>11</v>
      </c>
      <c r="N26" s="645">
        <v>59</v>
      </c>
      <c r="O26" s="645">
        <v>1994</v>
      </c>
      <c r="P26" s="645">
        <v>1096</v>
      </c>
      <c r="Q26" s="645">
        <v>3090</v>
      </c>
      <c r="R26" s="645">
        <v>2042</v>
      </c>
      <c r="S26" s="645">
        <v>1107</v>
      </c>
      <c r="T26" s="645">
        <v>3149</v>
      </c>
    </row>
    <row r="27" spans="1:20" x14ac:dyDescent="0.2">
      <c r="A27" s="538" t="s">
        <v>395</v>
      </c>
    </row>
    <row r="29" spans="1:20" x14ac:dyDescent="0.2">
      <c r="A29" s="669" t="s">
        <v>396</v>
      </c>
    </row>
    <row r="30" spans="1:20" x14ac:dyDescent="0.2">
      <c r="A30" s="826" t="s">
        <v>256</v>
      </c>
      <c r="B30" s="827" t="s">
        <v>37</v>
      </c>
      <c r="C30" s="828"/>
      <c r="D30" s="829"/>
      <c r="E30" s="827" t="s">
        <v>164</v>
      </c>
      <c r="F30" s="828"/>
      <c r="G30" s="829"/>
      <c r="H30" s="830" t="s">
        <v>397</v>
      </c>
      <c r="I30" s="830"/>
    </row>
    <row r="31" spans="1:20" ht="13.5" thickBot="1" x14ac:dyDescent="0.25">
      <c r="A31" s="831"/>
      <c r="B31" s="832" t="s">
        <v>398</v>
      </c>
      <c r="C31" s="833" t="s">
        <v>399</v>
      </c>
      <c r="D31" s="834" t="s">
        <v>324</v>
      </c>
      <c r="E31" s="832" t="s">
        <v>398</v>
      </c>
      <c r="F31" s="833" t="s">
        <v>399</v>
      </c>
      <c r="G31" s="834" t="s">
        <v>324</v>
      </c>
      <c r="H31" s="833" t="s">
        <v>37</v>
      </c>
      <c r="I31" s="833" t="s">
        <v>164</v>
      </c>
    </row>
    <row r="32" spans="1:20" x14ac:dyDescent="0.2">
      <c r="A32" s="835" t="s">
        <v>382</v>
      </c>
      <c r="B32" s="836">
        <v>0</v>
      </c>
      <c r="C32" s="837">
        <v>0</v>
      </c>
      <c r="D32" s="835">
        <v>0</v>
      </c>
      <c r="E32" s="836">
        <v>30</v>
      </c>
      <c r="F32" s="837">
        <v>20</v>
      </c>
      <c r="G32" s="835">
        <v>50</v>
      </c>
      <c r="H32" s="838" t="s">
        <v>45</v>
      </c>
      <c r="I32" s="839">
        <f>(Q13-H13)/H13</f>
        <v>-0.3902439024390244</v>
      </c>
    </row>
    <row r="33" spans="1:9" x14ac:dyDescent="0.2">
      <c r="A33" s="835" t="s">
        <v>383</v>
      </c>
      <c r="B33" s="836">
        <v>0</v>
      </c>
      <c r="C33" s="837">
        <v>0</v>
      </c>
      <c r="D33" s="835">
        <v>0</v>
      </c>
      <c r="E33" s="836">
        <v>23</v>
      </c>
      <c r="F33" s="837">
        <v>24</v>
      </c>
      <c r="G33" s="835">
        <v>47</v>
      </c>
      <c r="H33" s="838" t="s">
        <v>45</v>
      </c>
      <c r="I33" s="839">
        <f t="shared" ref="I33:I44" si="0">(Q14-H14)/H14</f>
        <v>-0.34722222222222221</v>
      </c>
    </row>
    <row r="34" spans="1:9" x14ac:dyDescent="0.2">
      <c r="A34" s="835" t="s">
        <v>384</v>
      </c>
      <c r="B34" s="836">
        <v>0</v>
      </c>
      <c r="C34" s="837">
        <v>0</v>
      </c>
      <c r="D34" s="835">
        <v>0</v>
      </c>
      <c r="E34" s="836">
        <v>39</v>
      </c>
      <c r="F34" s="837">
        <v>28</v>
      </c>
      <c r="G34" s="835">
        <v>67</v>
      </c>
      <c r="H34" s="838" t="s">
        <v>45</v>
      </c>
      <c r="I34" s="839">
        <f t="shared" si="0"/>
        <v>-0.27173913043478259</v>
      </c>
    </row>
    <row r="35" spans="1:9" x14ac:dyDescent="0.2">
      <c r="A35" s="835" t="s">
        <v>385</v>
      </c>
      <c r="B35" s="836">
        <v>1</v>
      </c>
      <c r="C35" s="837">
        <v>1</v>
      </c>
      <c r="D35" s="835">
        <v>2</v>
      </c>
      <c r="E35" s="836">
        <v>83</v>
      </c>
      <c r="F35" s="837">
        <v>45</v>
      </c>
      <c r="G35" s="835">
        <v>128</v>
      </c>
      <c r="H35" s="838" t="s">
        <v>45</v>
      </c>
      <c r="I35" s="839">
        <f t="shared" si="0"/>
        <v>-0.23809523809523808</v>
      </c>
    </row>
    <row r="36" spans="1:9" x14ac:dyDescent="0.2">
      <c r="A36" s="835" t="s">
        <v>386</v>
      </c>
      <c r="B36" s="836">
        <v>0</v>
      </c>
      <c r="C36" s="837">
        <v>0</v>
      </c>
      <c r="D36" s="835">
        <v>0</v>
      </c>
      <c r="E36" s="836">
        <v>143</v>
      </c>
      <c r="F36" s="837">
        <v>68</v>
      </c>
      <c r="G36" s="835">
        <v>211</v>
      </c>
      <c r="H36" s="838" t="s">
        <v>45</v>
      </c>
      <c r="I36" s="839">
        <f t="shared" si="0"/>
        <v>-0.19465648854961831</v>
      </c>
    </row>
    <row r="37" spans="1:9" x14ac:dyDescent="0.2">
      <c r="A37" s="835" t="s">
        <v>387</v>
      </c>
      <c r="B37" s="836">
        <v>3</v>
      </c>
      <c r="C37" s="837">
        <v>1</v>
      </c>
      <c r="D37" s="835">
        <v>4</v>
      </c>
      <c r="E37" s="836">
        <v>139</v>
      </c>
      <c r="F37" s="837">
        <v>87</v>
      </c>
      <c r="G37" s="835">
        <v>226</v>
      </c>
      <c r="H37" s="839">
        <f>(N18-E18)/E18</f>
        <v>0</v>
      </c>
      <c r="I37" s="839">
        <f t="shared" si="0"/>
        <v>-0.2848101265822785</v>
      </c>
    </row>
    <row r="38" spans="1:9" x14ac:dyDescent="0.2">
      <c r="A38" s="835" t="s">
        <v>388</v>
      </c>
      <c r="B38" s="836">
        <v>2</v>
      </c>
      <c r="C38" s="837">
        <v>1</v>
      </c>
      <c r="D38" s="835">
        <v>3</v>
      </c>
      <c r="E38" s="836">
        <v>186</v>
      </c>
      <c r="F38" s="837">
        <v>80</v>
      </c>
      <c r="G38" s="835">
        <v>266</v>
      </c>
      <c r="H38" s="839">
        <f t="shared" ref="H38:H44" si="1">(N19-E19)/E19</f>
        <v>-0.4</v>
      </c>
      <c r="I38" s="839">
        <f t="shared" si="0"/>
        <v>-0.35436893203883496</v>
      </c>
    </row>
    <row r="39" spans="1:9" x14ac:dyDescent="0.2">
      <c r="A39" s="835" t="s">
        <v>389</v>
      </c>
      <c r="B39" s="836">
        <v>12</v>
      </c>
      <c r="C39" s="837">
        <v>4</v>
      </c>
      <c r="D39" s="835">
        <v>16</v>
      </c>
      <c r="E39" s="836">
        <v>429</v>
      </c>
      <c r="F39" s="837">
        <v>259</v>
      </c>
      <c r="G39" s="840">
        <v>688</v>
      </c>
      <c r="H39" s="839">
        <f>(N20-E20)/E20</f>
        <v>1</v>
      </c>
      <c r="I39" s="839">
        <f t="shared" si="0"/>
        <v>-0.38461538461538464</v>
      </c>
    </row>
    <row r="40" spans="1:9" x14ac:dyDescent="0.2">
      <c r="A40" s="835" t="s">
        <v>390</v>
      </c>
      <c r="B40" s="836">
        <v>11</v>
      </c>
      <c r="C40" s="837">
        <v>0</v>
      </c>
      <c r="D40" s="835">
        <v>11</v>
      </c>
      <c r="E40" s="836">
        <v>326</v>
      </c>
      <c r="F40" s="837">
        <v>206</v>
      </c>
      <c r="G40" s="835">
        <v>532</v>
      </c>
      <c r="H40" s="839">
        <f t="shared" si="1"/>
        <v>-0.15384615384615385</v>
      </c>
      <c r="I40" s="839">
        <f t="shared" si="0"/>
        <v>-0.29815303430079154</v>
      </c>
    </row>
    <row r="41" spans="1:9" x14ac:dyDescent="0.2">
      <c r="A41" s="835" t="s">
        <v>391</v>
      </c>
      <c r="B41" s="836">
        <v>7</v>
      </c>
      <c r="C41" s="837">
        <v>1</v>
      </c>
      <c r="D41" s="835">
        <v>8</v>
      </c>
      <c r="E41" s="836">
        <v>154</v>
      </c>
      <c r="F41" s="837">
        <v>85</v>
      </c>
      <c r="G41" s="835">
        <v>239</v>
      </c>
      <c r="H41" s="839">
        <f t="shared" si="1"/>
        <v>0.33333333333333331</v>
      </c>
      <c r="I41" s="839">
        <f t="shared" si="0"/>
        <v>-0.30924855491329478</v>
      </c>
    </row>
    <row r="42" spans="1:9" x14ac:dyDescent="0.2">
      <c r="A42" s="835" t="s">
        <v>392</v>
      </c>
      <c r="B42" s="836">
        <v>3</v>
      </c>
      <c r="C42" s="837">
        <v>0</v>
      </c>
      <c r="D42" s="835">
        <v>3</v>
      </c>
      <c r="E42" s="836">
        <v>111</v>
      </c>
      <c r="F42" s="837">
        <v>44</v>
      </c>
      <c r="G42" s="835">
        <v>155</v>
      </c>
      <c r="H42" s="839">
        <f t="shared" si="1"/>
        <v>0</v>
      </c>
      <c r="I42" s="839">
        <f t="shared" si="0"/>
        <v>-0.43840579710144928</v>
      </c>
    </row>
    <row r="43" spans="1:9" x14ac:dyDescent="0.2">
      <c r="A43" s="835" t="s">
        <v>393</v>
      </c>
      <c r="B43" s="836">
        <v>8</v>
      </c>
      <c r="C43" s="837">
        <v>3</v>
      </c>
      <c r="D43" s="835">
        <v>11</v>
      </c>
      <c r="E43" s="836">
        <v>309</v>
      </c>
      <c r="F43" s="837">
        <v>137</v>
      </c>
      <c r="G43" s="835">
        <v>446</v>
      </c>
      <c r="H43" s="839">
        <f t="shared" si="1"/>
        <v>-0.68571428571428572</v>
      </c>
      <c r="I43" s="839">
        <f t="shared" si="0"/>
        <v>-0.30637636080870917</v>
      </c>
    </row>
    <row r="44" spans="1:9" x14ac:dyDescent="0.2">
      <c r="A44" s="835" t="s">
        <v>394</v>
      </c>
      <c r="B44" s="836">
        <v>1</v>
      </c>
      <c r="C44" s="837">
        <v>0</v>
      </c>
      <c r="D44" s="835">
        <v>1</v>
      </c>
      <c r="E44" s="836">
        <v>22</v>
      </c>
      <c r="F44" s="837">
        <v>13</v>
      </c>
      <c r="G44" s="835">
        <v>35</v>
      </c>
      <c r="H44" s="839">
        <f t="shared" si="1"/>
        <v>-0.66666666666666663</v>
      </c>
      <c r="I44" s="839">
        <f t="shared" si="0"/>
        <v>-0.66019417475728159</v>
      </c>
    </row>
    <row r="45" spans="1:9" x14ac:dyDescent="0.2">
      <c r="A45" s="841" t="s">
        <v>324</v>
      </c>
      <c r="B45" s="842">
        <v>48</v>
      </c>
      <c r="C45" s="843">
        <v>11</v>
      </c>
      <c r="D45" s="841">
        <v>59</v>
      </c>
      <c r="E45" s="844">
        <v>1994</v>
      </c>
      <c r="F45" s="845">
        <v>1096</v>
      </c>
      <c r="G45" s="846">
        <v>3090</v>
      </c>
      <c r="H45" s="847">
        <f>(N26-E26)/E26</f>
        <v>-0.24358974358974358</v>
      </c>
      <c r="I45" s="847">
        <f>(Q26-H26)/H26</f>
        <v>-0.33519793459552494</v>
      </c>
    </row>
  </sheetData>
  <mergeCells count="29">
    <mergeCell ref="O10:Q10"/>
    <mergeCell ref="R10:T10"/>
    <mergeCell ref="A11:B11"/>
    <mergeCell ref="A30:A31"/>
    <mergeCell ref="B30:D30"/>
    <mergeCell ref="E30:G30"/>
    <mergeCell ref="H30:I30"/>
    <mergeCell ref="A8:B8"/>
    <mergeCell ref="C8:T8"/>
    <mergeCell ref="A9:B9"/>
    <mergeCell ref="C9:K9"/>
    <mergeCell ref="L9:T9"/>
    <mergeCell ref="A10:B10"/>
    <mergeCell ref="C10:E10"/>
    <mergeCell ref="F10:H10"/>
    <mergeCell ref="I10:K10"/>
    <mergeCell ref="L10:N10"/>
    <mergeCell ref="A5:B5"/>
    <mergeCell ref="C5:T5"/>
    <mergeCell ref="A6:B6"/>
    <mergeCell ref="C6:T6"/>
    <mergeCell ref="A7:B7"/>
    <mergeCell ref="C7:T7"/>
    <mergeCell ref="A2:B2"/>
    <mergeCell ref="C2:T2"/>
    <mergeCell ref="A3:B3"/>
    <mergeCell ref="C3:T3"/>
    <mergeCell ref="A4:B4"/>
    <mergeCell ref="C4:T4"/>
  </mergeCells>
  <hyperlinks>
    <hyperlink ref="A1" r:id="rId1" display="http://dati.istat.it/OECDStat_Metadata/ShowMetadata.ashx?Dataset=DCIS_MORTIFERITISTR1&amp;ShowOnWeb=true&amp;Lang=it" xr:uid="{7855B42D-6920-4774-9275-C1FC166DBAC6}"/>
    <hyperlink ref="A27" r:id="rId2" display="http://dativ7b.istat.it//index.aspx?DatasetCode=DCIS_MORTIFERITISTR1" xr:uid="{AA114310-4B01-44B3-91DA-8EF94D6DBAAA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9AC1C-2B5B-4DBD-91B8-CE0CE6056495}">
  <dimension ref="A2:J32"/>
  <sheetViews>
    <sheetView zoomScaleNormal="100" workbookViewId="0">
      <selection activeCell="P38" sqref="P38"/>
    </sheetView>
  </sheetViews>
  <sheetFormatPr defaultRowHeight="14.25" x14ac:dyDescent="0.2"/>
  <cols>
    <col min="1" max="1" width="3" style="52" customWidth="1"/>
    <col min="2" max="2" width="20.25" customWidth="1"/>
    <col min="6" max="6" width="8.125" customWidth="1"/>
    <col min="7" max="7" width="14.5" bestFit="1" customWidth="1"/>
    <col min="8" max="9" width="13.875" bestFit="1" customWidth="1"/>
    <col min="10" max="10" width="15.25" style="53" customWidth="1"/>
    <col min="11" max="11" width="13.5" bestFit="1" customWidth="1"/>
    <col min="12" max="12" width="15.25" customWidth="1"/>
  </cols>
  <sheetData>
    <row r="2" spans="1:9" x14ac:dyDescent="0.2">
      <c r="B2" s="10" t="s">
        <v>46</v>
      </c>
    </row>
    <row r="3" spans="1:9" x14ac:dyDescent="0.2">
      <c r="B3" s="54" t="s">
        <v>47</v>
      </c>
      <c r="C3" s="55" t="s">
        <v>48</v>
      </c>
      <c r="D3" s="56"/>
      <c r="E3" s="56"/>
      <c r="F3" s="56"/>
      <c r="G3" s="57" t="s">
        <v>49</v>
      </c>
      <c r="H3" s="58"/>
      <c r="I3" s="58"/>
    </row>
    <row r="4" spans="1:9" ht="15" thickBot="1" x14ac:dyDescent="0.25">
      <c r="B4" s="59"/>
      <c r="C4" s="16" t="s">
        <v>2</v>
      </c>
      <c r="D4" s="16">
        <v>2011</v>
      </c>
      <c r="E4" s="16">
        <v>2018</v>
      </c>
      <c r="F4" s="60">
        <v>2019</v>
      </c>
      <c r="G4" s="16" t="s">
        <v>50</v>
      </c>
      <c r="H4" s="16" t="s">
        <v>51</v>
      </c>
      <c r="I4" s="16" t="s">
        <v>52</v>
      </c>
    </row>
    <row r="5" spans="1:9" x14ac:dyDescent="0.2">
      <c r="B5" s="61" t="s">
        <v>26</v>
      </c>
      <c r="C5" s="62">
        <v>51282</v>
      </c>
      <c r="D5" s="63">
        <v>28671</v>
      </c>
      <c r="E5" s="64">
        <v>23332</v>
      </c>
      <c r="F5" s="65">
        <v>22756</v>
      </c>
      <c r="G5" s="66">
        <f>(F5-C5)/C5*100</f>
        <v>-55.625755625755623</v>
      </c>
      <c r="H5" s="66">
        <f>(F5-D5)/D5*100</f>
        <v>-20.630602350807436</v>
      </c>
      <c r="I5" s="66">
        <f>(F5-E5)/E5*100</f>
        <v>-2.4687124978570205</v>
      </c>
    </row>
    <row r="6" spans="1:9" x14ac:dyDescent="0.2">
      <c r="B6" s="67" t="s">
        <v>53</v>
      </c>
      <c r="C6" s="68">
        <v>1486</v>
      </c>
      <c r="D6" s="69">
        <v>884</v>
      </c>
      <c r="E6" s="69">
        <v>604</v>
      </c>
      <c r="F6" s="70">
        <v>646</v>
      </c>
      <c r="G6" s="71">
        <f>(F6-C6)/C6*100</f>
        <v>-56.527590847913864</v>
      </c>
      <c r="H6" s="71">
        <f>(F6-D6)/D6*100</f>
        <v>-26.923076923076923</v>
      </c>
      <c r="I6" s="72">
        <f t="shared" ref="I6:I31" si="0">(F6-E6)/E6*100</f>
        <v>6.9536423841059598</v>
      </c>
    </row>
    <row r="7" spans="1:9" x14ac:dyDescent="0.2">
      <c r="B7" s="67" t="s">
        <v>54</v>
      </c>
      <c r="C7" s="68">
        <v>1011</v>
      </c>
      <c r="D7" s="69">
        <v>656</v>
      </c>
      <c r="E7" s="69">
        <v>610</v>
      </c>
      <c r="F7" s="70">
        <v>628</v>
      </c>
      <c r="G7" s="71">
        <f t="shared" ref="G7:G14" si="1">(F7-C7)/C7*100</f>
        <v>-37.883283877349157</v>
      </c>
      <c r="H7" s="71">
        <f>(F7-D7)/D7*100</f>
        <v>-4.2682926829268295</v>
      </c>
      <c r="I7" s="72">
        <f t="shared" si="0"/>
        <v>2.9508196721311477</v>
      </c>
    </row>
    <row r="8" spans="1:9" x14ac:dyDescent="0.2">
      <c r="B8" s="67" t="s">
        <v>55</v>
      </c>
      <c r="C8" s="68">
        <v>1333</v>
      </c>
      <c r="D8" s="69">
        <v>773</v>
      </c>
      <c r="E8" s="69">
        <v>656</v>
      </c>
      <c r="F8" s="70">
        <v>618</v>
      </c>
      <c r="G8" s="71">
        <f t="shared" si="1"/>
        <v>-53.638409602400607</v>
      </c>
      <c r="H8" s="71">
        <f t="shared" ref="H8:H32" si="2">(F8-D8)/D8*100</f>
        <v>-20.051746442432083</v>
      </c>
      <c r="I8" s="72">
        <f t="shared" si="0"/>
        <v>-5.7926829268292686</v>
      </c>
    </row>
    <row r="9" spans="1:9" x14ac:dyDescent="0.2">
      <c r="B9" s="67" t="s">
        <v>56</v>
      </c>
      <c r="C9" s="68">
        <v>431</v>
      </c>
      <c r="D9" s="69">
        <v>220</v>
      </c>
      <c r="E9" s="69">
        <v>171</v>
      </c>
      <c r="F9" s="70">
        <v>199</v>
      </c>
      <c r="G9" s="71">
        <f t="shared" si="1"/>
        <v>-53.828306264501158</v>
      </c>
      <c r="H9" s="71">
        <f t="shared" si="2"/>
        <v>-9.5454545454545467</v>
      </c>
      <c r="I9" s="72">
        <f t="shared" si="0"/>
        <v>16.374269005847953</v>
      </c>
    </row>
    <row r="10" spans="1:9" x14ac:dyDescent="0.2">
      <c r="B10" s="67" t="s">
        <v>57</v>
      </c>
      <c r="C10" s="68">
        <v>6977</v>
      </c>
      <c r="D10" s="69">
        <v>4009</v>
      </c>
      <c r="E10" s="69">
        <v>3275</v>
      </c>
      <c r="F10" s="70">
        <v>3046</v>
      </c>
      <c r="G10" s="71">
        <f t="shared" si="1"/>
        <v>-56.342267450193496</v>
      </c>
      <c r="H10" s="71">
        <f t="shared" si="2"/>
        <v>-24.020952856073833</v>
      </c>
      <c r="I10" s="72">
        <f t="shared" si="0"/>
        <v>-6.992366412213741</v>
      </c>
    </row>
    <row r="11" spans="1:9" x14ac:dyDescent="0.2">
      <c r="B11" s="67" t="s">
        <v>58</v>
      </c>
      <c r="C11" s="68">
        <v>199</v>
      </c>
      <c r="D11" s="69">
        <v>101</v>
      </c>
      <c r="E11" s="69">
        <v>67</v>
      </c>
      <c r="F11" s="70">
        <v>52</v>
      </c>
      <c r="G11" s="71">
        <f t="shared" si="1"/>
        <v>-73.869346733668337</v>
      </c>
      <c r="H11" s="71">
        <f t="shared" si="2"/>
        <v>-48.514851485148512</v>
      </c>
      <c r="I11" s="72">
        <f t="shared" si="0"/>
        <v>-22.388059701492537</v>
      </c>
    </row>
    <row r="12" spans="1:9" x14ac:dyDescent="0.2">
      <c r="B12" s="67" t="s">
        <v>59</v>
      </c>
      <c r="C12" s="68">
        <v>412</v>
      </c>
      <c r="D12" s="69">
        <v>186</v>
      </c>
      <c r="E12" s="73">
        <v>139</v>
      </c>
      <c r="F12" s="70">
        <v>140</v>
      </c>
      <c r="G12" s="71">
        <f t="shared" si="1"/>
        <v>-66.019417475728162</v>
      </c>
      <c r="H12" s="71">
        <f t="shared" si="2"/>
        <v>-24.731182795698924</v>
      </c>
      <c r="I12" s="72">
        <f t="shared" si="0"/>
        <v>0.71942446043165476</v>
      </c>
    </row>
    <row r="13" spans="1:9" x14ac:dyDescent="0.2">
      <c r="B13" s="67" t="s">
        <v>60</v>
      </c>
      <c r="C13" s="68">
        <v>1880</v>
      </c>
      <c r="D13" s="69">
        <v>1141</v>
      </c>
      <c r="E13" s="69">
        <v>700</v>
      </c>
      <c r="F13" s="70">
        <v>688</v>
      </c>
      <c r="G13" s="71">
        <f t="shared" si="1"/>
        <v>-63.404255319148938</v>
      </c>
      <c r="H13" s="71">
        <f t="shared" si="2"/>
        <v>-39.70201577563541</v>
      </c>
      <c r="I13" s="72">
        <f t="shared" si="0"/>
        <v>-1.7142857142857144</v>
      </c>
    </row>
    <row r="14" spans="1:9" x14ac:dyDescent="0.2">
      <c r="B14" s="67" t="s">
        <v>61</v>
      </c>
      <c r="C14" s="68">
        <v>5478</v>
      </c>
      <c r="D14" s="69">
        <v>1983</v>
      </c>
      <c r="E14" s="69">
        <v>1806</v>
      </c>
      <c r="F14" s="70">
        <v>1755</v>
      </c>
      <c r="G14" s="71">
        <f t="shared" si="1"/>
        <v>-67.962760131434834</v>
      </c>
      <c r="H14" s="71">
        <f t="shared" si="2"/>
        <v>-11.497730711043873</v>
      </c>
      <c r="I14" s="72">
        <f t="shared" si="0"/>
        <v>-2.823920265780731</v>
      </c>
    </row>
    <row r="15" spans="1:9" s="53" customFormat="1" x14ac:dyDescent="0.2">
      <c r="A15" s="52"/>
      <c r="B15" s="67" t="s">
        <v>62</v>
      </c>
      <c r="C15" s="68">
        <v>8136</v>
      </c>
      <c r="D15" s="69">
        <v>3963</v>
      </c>
      <c r="E15" s="69">
        <v>3246</v>
      </c>
      <c r="F15" s="70">
        <v>3237</v>
      </c>
      <c r="G15" s="71">
        <f>(F15-C15)/C15*100</f>
        <v>-60.213864306784657</v>
      </c>
      <c r="H15" s="71">
        <f t="shared" si="2"/>
        <v>-18.319454958364876</v>
      </c>
      <c r="I15" s="72">
        <f t="shared" si="0"/>
        <v>-0.27726432532347506</v>
      </c>
    </row>
    <row r="16" spans="1:9" s="53" customFormat="1" x14ac:dyDescent="0.2">
      <c r="A16" s="52"/>
      <c r="B16" s="67" t="s">
        <v>63</v>
      </c>
      <c r="C16" s="68">
        <v>647</v>
      </c>
      <c r="D16" s="69">
        <v>418</v>
      </c>
      <c r="E16" s="69">
        <v>317</v>
      </c>
      <c r="F16" s="70">
        <v>297</v>
      </c>
      <c r="G16" s="71">
        <f t="shared" ref="G16:G32" si="3">(F16-C16)/C16*100</f>
        <v>-54.095826893353937</v>
      </c>
      <c r="H16" s="71">
        <f t="shared" si="2"/>
        <v>-28.947368421052634</v>
      </c>
      <c r="I16" s="72">
        <f t="shared" si="0"/>
        <v>-6.309148264984227</v>
      </c>
    </row>
    <row r="17" spans="1:9" s="53" customFormat="1" x14ac:dyDescent="0.2">
      <c r="A17" s="52"/>
      <c r="B17" s="61" t="s">
        <v>27</v>
      </c>
      <c r="C17" s="62">
        <v>7096</v>
      </c>
      <c r="D17" s="63">
        <v>3860</v>
      </c>
      <c r="E17" s="63">
        <v>3334</v>
      </c>
      <c r="F17" s="65">
        <v>3173</v>
      </c>
      <c r="G17" s="74">
        <f t="shared" si="3"/>
        <v>-55.284667418263808</v>
      </c>
      <c r="H17" s="74">
        <f t="shared" si="2"/>
        <v>-17.797927461139896</v>
      </c>
      <c r="I17" s="72">
        <f t="shared" si="0"/>
        <v>-4.8290341931613678</v>
      </c>
    </row>
    <row r="18" spans="1:9" s="53" customFormat="1" x14ac:dyDescent="0.2">
      <c r="A18" s="52"/>
      <c r="B18" s="67" t="s">
        <v>64</v>
      </c>
      <c r="C18" s="68">
        <v>98</v>
      </c>
      <c r="D18" s="69">
        <v>71</v>
      </c>
      <c r="E18" s="69">
        <v>49</v>
      </c>
      <c r="F18" s="70">
        <v>52</v>
      </c>
      <c r="G18" s="71">
        <f t="shared" si="3"/>
        <v>-46.938775510204081</v>
      </c>
      <c r="H18" s="71">
        <f t="shared" si="2"/>
        <v>-26.760563380281688</v>
      </c>
      <c r="I18" s="72">
        <f t="shared" si="0"/>
        <v>6.1224489795918364</v>
      </c>
    </row>
    <row r="19" spans="1:9" s="53" customFormat="1" x14ac:dyDescent="0.2">
      <c r="A19" s="52"/>
      <c r="B19" s="67" t="s">
        <v>65</v>
      </c>
      <c r="C19" s="68">
        <v>558</v>
      </c>
      <c r="D19" s="69">
        <v>179</v>
      </c>
      <c r="E19" s="69">
        <v>148</v>
      </c>
      <c r="F19" s="70">
        <v>132</v>
      </c>
      <c r="G19" s="71">
        <f t="shared" si="3"/>
        <v>-76.344086021505376</v>
      </c>
      <c r="H19" s="71">
        <f t="shared" si="2"/>
        <v>-26.256983240223462</v>
      </c>
      <c r="I19" s="72">
        <f t="shared" si="0"/>
        <v>-10.810810810810811</v>
      </c>
    </row>
    <row r="20" spans="1:9" s="53" customFormat="1" x14ac:dyDescent="0.2">
      <c r="A20" s="52"/>
      <c r="B20" s="67" t="s">
        <v>66</v>
      </c>
      <c r="C20" s="68">
        <v>706</v>
      </c>
      <c r="D20" s="69">
        <v>296</v>
      </c>
      <c r="E20" s="73">
        <v>173</v>
      </c>
      <c r="F20" s="70">
        <v>186</v>
      </c>
      <c r="G20" s="71">
        <f t="shared" si="3"/>
        <v>-73.654390934844187</v>
      </c>
      <c r="H20" s="71">
        <f t="shared" si="2"/>
        <v>-37.162162162162161</v>
      </c>
      <c r="I20" s="72">
        <f t="shared" si="0"/>
        <v>7.5144508670520231</v>
      </c>
    </row>
    <row r="21" spans="1:9" s="53" customFormat="1" x14ac:dyDescent="0.2">
      <c r="A21" s="52"/>
      <c r="B21" s="67" t="s">
        <v>67</v>
      </c>
      <c r="C21" s="68">
        <v>70</v>
      </c>
      <c r="D21" s="69">
        <v>33</v>
      </c>
      <c r="E21" s="69">
        <v>36</v>
      </c>
      <c r="F21" s="70">
        <v>22</v>
      </c>
      <c r="G21" s="71">
        <f t="shared" si="3"/>
        <v>-68.571428571428569</v>
      </c>
      <c r="H21" s="71">
        <f t="shared" si="2"/>
        <v>-33.333333333333329</v>
      </c>
      <c r="I21" s="72">
        <f t="shared" si="0"/>
        <v>-38.888888888888893</v>
      </c>
    </row>
    <row r="22" spans="1:9" s="53" customFormat="1" x14ac:dyDescent="0.2">
      <c r="A22" s="52"/>
      <c r="B22" s="67" t="s">
        <v>68</v>
      </c>
      <c r="C22" s="68">
        <v>1239</v>
      </c>
      <c r="D22" s="69">
        <v>638</v>
      </c>
      <c r="E22" s="69">
        <v>633</v>
      </c>
      <c r="F22" s="70">
        <v>602</v>
      </c>
      <c r="G22" s="71">
        <f t="shared" si="3"/>
        <v>-51.41242937853108</v>
      </c>
      <c r="H22" s="71">
        <f t="shared" si="2"/>
        <v>-5.6426332288401255</v>
      </c>
      <c r="I22" s="72">
        <f t="shared" si="0"/>
        <v>-4.8973143759873619</v>
      </c>
    </row>
    <row r="23" spans="1:9" s="53" customFormat="1" x14ac:dyDescent="0.2">
      <c r="A23" s="52"/>
      <c r="B23" s="67" t="s">
        <v>69</v>
      </c>
      <c r="C23" s="68">
        <v>16</v>
      </c>
      <c r="D23" s="69">
        <v>16</v>
      </c>
      <c r="E23" s="69">
        <v>18</v>
      </c>
      <c r="F23" s="70">
        <v>16</v>
      </c>
      <c r="G23" s="71">
        <f t="shared" si="3"/>
        <v>0</v>
      </c>
      <c r="H23" s="71">
        <f t="shared" si="2"/>
        <v>0</v>
      </c>
      <c r="I23" s="72">
        <f t="shared" si="0"/>
        <v>-11.111111111111111</v>
      </c>
    </row>
    <row r="24" spans="1:9" s="53" customFormat="1" x14ac:dyDescent="0.2">
      <c r="A24" s="52"/>
      <c r="B24" s="67" t="s">
        <v>70</v>
      </c>
      <c r="C24" s="68">
        <v>993</v>
      </c>
      <c r="D24" s="69">
        <v>546</v>
      </c>
      <c r="E24" s="69">
        <v>598</v>
      </c>
      <c r="F24" s="70">
        <v>586</v>
      </c>
      <c r="G24" s="71">
        <f t="shared" si="3"/>
        <v>-40.986908358509567</v>
      </c>
      <c r="H24" s="71">
        <f t="shared" si="2"/>
        <v>7.3260073260073266</v>
      </c>
      <c r="I24" s="72">
        <f t="shared" si="0"/>
        <v>-2.0066889632107023</v>
      </c>
    </row>
    <row r="25" spans="1:9" s="53" customFormat="1" x14ac:dyDescent="0.2">
      <c r="A25" s="52"/>
      <c r="B25" s="67" t="s">
        <v>71</v>
      </c>
      <c r="C25" s="68">
        <v>958</v>
      </c>
      <c r="D25" s="69">
        <v>523</v>
      </c>
      <c r="E25" s="69">
        <v>409</v>
      </c>
      <c r="F25" s="70">
        <v>416</v>
      </c>
      <c r="G25" s="71">
        <f t="shared" si="3"/>
        <v>-56.57620041753654</v>
      </c>
      <c r="H25" s="71">
        <f t="shared" si="2"/>
        <v>-20.458891013384321</v>
      </c>
      <c r="I25" s="72">
        <f t="shared" si="0"/>
        <v>1.7114914425427872</v>
      </c>
    </row>
    <row r="26" spans="1:9" s="53" customFormat="1" x14ac:dyDescent="0.2">
      <c r="A26" s="52"/>
      <c r="B26" s="67" t="s">
        <v>72</v>
      </c>
      <c r="C26" s="68">
        <v>5534</v>
      </c>
      <c r="D26" s="69">
        <v>4189</v>
      </c>
      <c r="E26" s="69">
        <v>2862</v>
      </c>
      <c r="F26" s="70">
        <v>2909</v>
      </c>
      <c r="G26" s="71">
        <f t="shared" si="3"/>
        <v>-47.434044091073361</v>
      </c>
      <c r="H26" s="71">
        <f t="shared" si="2"/>
        <v>-30.556218667939845</v>
      </c>
      <c r="I26" s="72">
        <f t="shared" si="0"/>
        <v>1.642208245981831</v>
      </c>
    </row>
    <row r="27" spans="1:9" s="53" customFormat="1" x14ac:dyDescent="0.2">
      <c r="A27" s="52"/>
      <c r="B27" s="67" t="s">
        <v>73</v>
      </c>
      <c r="C27" s="68">
        <v>1655</v>
      </c>
      <c r="D27" s="69">
        <v>891</v>
      </c>
      <c r="E27" s="69">
        <v>700</v>
      </c>
      <c r="F27" s="70">
        <v>688</v>
      </c>
      <c r="G27" s="71">
        <f t="shared" si="3"/>
        <v>-58.429003021148041</v>
      </c>
      <c r="H27" s="71">
        <f t="shared" si="2"/>
        <v>-22.783389450056116</v>
      </c>
      <c r="I27" s="72">
        <f t="shared" si="0"/>
        <v>-1.7142857142857144</v>
      </c>
    </row>
    <row r="28" spans="1:9" s="53" customFormat="1" x14ac:dyDescent="0.2">
      <c r="A28" s="52"/>
      <c r="B28" s="67" t="s">
        <v>74</v>
      </c>
      <c r="C28" s="68">
        <v>2450</v>
      </c>
      <c r="D28" s="69">
        <v>2018</v>
      </c>
      <c r="E28" s="69">
        <v>1867</v>
      </c>
      <c r="F28" s="70">
        <v>1864</v>
      </c>
      <c r="G28" s="71">
        <f t="shared" si="3"/>
        <v>-23.918367346938776</v>
      </c>
      <c r="H28" s="71">
        <f t="shared" si="2"/>
        <v>-7.631318136769079</v>
      </c>
      <c r="I28" s="72">
        <f t="shared" si="0"/>
        <v>-0.16068559185859668</v>
      </c>
    </row>
    <row r="29" spans="1:9" s="53" customFormat="1" x14ac:dyDescent="0.2">
      <c r="A29" s="52"/>
      <c r="B29" s="67" t="s">
        <v>75</v>
      </c>
      <c r="C29" s="68">
        <v>278</v>
      </c>
      <c r="D29" s="69">
        <v>141</v>
      </c>
      <c r="E29" s="69">
        <v>91</v>
      </c>
      <c r="F29" s="70">
        <v>102</v>
      </c>
      <c r="G29" s="71">
        <f t="shared" si="3"/>
        <v>-63.309352517985609</v>
      </c>
      <c r="H29" s="71">
        <f t="shared" si="2"/>
        <v>-27.659574468085108</v>
      </c>
      <c r="I29" s="72">
        <f t="shared" si="0"/>
        <v>12.087912087912088</v>
      </c>
    </row>
    <row r="30" spans="1:9" s="53" customFormat="1" x14ac:dyDescent="0.2">
      <c r="A30" s="52"/>
      <c r="B30" s="67" t="s">
        <v>76</v>
      </c>
      <c r="C30" s="68">
        <v>625</v>
      </c>
      <c r="D30" s="69">
        <v>325</v>
      </c>
      <c r="E30" s="73">
        <v>260</v>
      </c>
      <c r="F30" s="70">
        <v>270</v>
      </c>
      <c r="G30" s="71">
        <f t="shared" si="3"/>
        <v>-56.8</v>
      </c>
      <c r="H30" s="71">
        <f t="shared" si="2"/>
        <v>-16.923076923076923</v>
      </c>
      <c r="I30" s="72">
        <f t="shared" si="0"/>
        <v>3.8461538461538463</v>
      </c>
    </row>
    <row r="31" spans="1:9" s="53" customFormat="1" x14ac:dyDescent="0.2">
      <c r="A31" s="52"/>
      <c r="B31" s="67" t="s">
        <v>77</v>
      </c>
      <c r="C31" s="68">
        <v>433</v>
      </c>
      <c r="D31" s="69">
        <v>292</v>
      </c>
      <c r="E31" s="69">
        <v>239</v>
      </c>
      <c r="F31" s="70">
        <v>211</v>
      </c>
      <c r="G31" s="71">
        <f t="shared" si="3"/>
        <v>-51.270207852193991</v>
      </c>
      <c r="H31" s="71">
        <f t="shared" si="2"/>
        <v>-27.739726027397261</v>
      </c>
      <c r="I31" s="72">
        <f t="shared" si="0"/>
        <v>-11.715481171548117</v>
      </c>
    </row>
    <row r="32" spans="1:9" s="53" customFormat="1" x14ac:dyDescent="0.2">
      <c r="A32" s="52"/>
      <c r="B32" s="67" t="s">
        <v>78</v>
      </c>
      <c r="C32" s="68">
        <v>583</v>
      </c>
      <c r="D32" s="69">
        <v>319</v>
      </c>
      <c r="E32" s="69">
        <v>324</v>
      </c>
      <c r="F32" s="70">
        <v>221</v>
      </c>
      <c r="G32" s="71">
        <f t="shared" si="3"/>
        <v>-62.092624356775303</v>
      </c>
      <c r="H32" s="71">
        <f t="shared" si="2"/>
        <v>-30.721003134796238</v>
      </c>
      <c r="I32" s="72">
        <f>(F32-E32)/E32*100</f>
        <v>-31.790123456790127</v>
      </c>
    </row>
  </sheetData>
  <mergeCells count="3">
    <mergeCell ref="B3:B4"/>
    <mergeCell ref="C3:F3"/>
    <mergeCell ref="G3:I3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76D07-D905-437A-957A-31AEAC98D428}">
  <dimension ref="A1:AN50"/>
  <sheetViews>
    <sheetView zoomScaleNormal="100" workbookViewId="0">
      <selection activeCell="D7" sqref="D7:W7"/>
    </sheetView>
  </sheetViews>
  <sheetFormatPr defaultRowHeight="12.75" x14ac:dyDescent="0.2"/>
  <cols>
    <col min="1" max="1" width="10.125" style="446" bestFit="1" customWidth="1"/>
    <col min="2" max="7" width="9" style="446"/>
    <col min="8" max="8" width="5.125" style="446" customWidth="1"/>
    <col min="9" max="14" width="9" style="446"/>
    <col min="15" max="15" width="8.125" style="446" customWidth="1"/>
    <col min="16" max="16" width="9" style="446"/>
    <col min="17" max="22" width="8.75" style="446" bestFit="1" customWidth="1"/>
    <col min="23" max="16384" width="9" style="446"/>
  </cols>
  <sheetData>
    <row r="1" spans="1:40" x14ac:dyDescent="0.2">
      <c r="I1" s="848" t="s">
        <v>400</v>
      </c>
      <c r="Q1" s="539" t="s">
        <v>401</v>
      </c>
    </row>
    <row r="2" spans="1:40" x14ac:dyDescent="0.2">
      <c r="B2" s="458">
        <v>2011</v>
      </c>
      <c r="C2" s="459"/>
      <c r="D2" s="462"/>
      <c r="E2" s="458">
        <v>2020</v>
      </c>
      <c r="F2" s="459"/>
      <c r="G2" s="462"/>
      <c r="J2" s="458">
        <v>2011</v>
      </c>
      <c r="K2" s="459"/>
      <c r="L2" s="462"/>
      <c r="M2" s="458">
        <v>2020</v>
      </c>
      <c r="N2" s="459"/>
      <c r="O2" s="462"/>
      <c r="X2" s="567"/>
    </row>
    <row r="3" spans="1:40" x14ac:dyDescent="0.2">
      <c r="B3" s="458" t="s">
        <v>169</v>
      </c>
      <c r="C3" s="459"/>
      <c r="D3" s="462"/>
      <c r="E3" s="458" t="s">
        <v>169</v>
      </c>
      <c r="F3" s="459"/>
      <c r="G3" s="462"/>
      <c r="J3" s="463" t="s">
        <v>380</v>
      </c>
      <c r="K3" s="463" t="s">
        <v>381</v>
      </c>
      <c r="L3" s="463" t="s">
        <v>132</v>
      </c>
      <c r="M3" s="463" t="s">
        <v>380</v>
      </c>
      <c r="N3" s="463" t="s">
        <v>381</v>
      </c>
      <c r="O3" s="463" t="s">
        <v>132</v>
      </c>
    </row>
    <row r="4" spans="1:40" x14ac:dyDescent="0.2">
      <c r="B4" s="463" t="s">
        <v>380</v>
      </c>
      <c r="C4" s="463" t="s">
        <v>381</v>
      </c>
      <c r="D4" s="463" t="s">
        <v>132</v>
      </c>
      <c r="E4" s="463" t="s">
        <v>380</v>
      </c>
      <c r="F4" s="463" t="s">
        <v>381</v>
      </c>
      <c r="G4" s="463" t="s">
        <v>132</v>
      </c>
      <c r="I4" s="680" t="s">
        <v>402</v>
      </c>
      <c r="J4" s="680">
        <f>B20</f>
        <v>3</v>
      </c>
      <c r="K4" s="680">
        <f t="shared" ref="K4:O11" si="0">C20</f>
        <v>1</v>
      </c>
      <c r="L4" s="680">
        <f t="shared" si="0"/>
        <v>4</v>
      </c>
      <c r="M4" s="680">
        <f>E20</f>
        <v>1</v>
      </c>
      <c r="N4" s="680">
        <f t="shared" si="0"/>
        <v>1</v>
      </c>
      <c r="O4" s="680">
        <f t="shared" si="0"/>
        <v>2</v>
      </c>
      <c r="AE4" s="849"/>
      <c r="AN4" s="850"/>
    </row>
    <row r="5" spans="1:40" x14ac:dyDescent="0.2">
      <c r="A5" s="851" t="s">
        <v>382</v>
      </c>
      <c r="B5" s="643" t="s">
        <v>173</v>
      </c>
      <c r="C5" s="643" t="s">
        <v>173</v>
      </c>
      <c r="D5" s="643" t="s">
        <v>173</v>
      </c>
      <c r="E5" s="643" t="s">
        <v>173</v>
      </c>
      <c r="F5" s="643" t="s">
        <v>173</v>
      </c>
      <c r="G5" s="643" t="s">
        <v>173</v>
      </c>
      <c r="I5" s="680" t="s">
        <v>403</v>
      </c>
      <c r="J5" s="680">
        <f t="shared" ref="J5:J11" si="1">B21</f>
        <v>12</v>
      </c>
      <c r="K5" s="680">
        <f t="shared" si="0"/>
        <v>7</v>
      </c>
      <c r="L5" s="680">
        <f t="shared" si="0"/>
        <v>19</v>
      </c>
      <c r="M5" s="680">
        <f t="shared" si="0"/>
        <v>5</v>
      </c>
      <c r="N5" s="680">
        <f t="shared" si="0"/>
        <v>2</v>
      </c>
      <c r="O5" s="680">
        <f t="shared" si="0"/>
        <v>7</v>
      </c>
      <c r="P5" s="852"/>
    </row>
    <row r="6" spans="1:40" x14ac:dyDescent="0.2">
      <c r="A6" s="851" t="s">
        <v>383</v>
      </c>
      <c r="B6" s="645" t="s">
        <v>173</v>
      </c>
      <c r="C6" s="645" t="s">
        <v>173</v>
      </c>
      <c r="D6" s="645" t="s">
        <v>173</v>
      </c>
      <c r="E6" s="645" t="s">
        <v>173</v>
      </c>
      <c r="F6" s="645" t="s">
        <v>173</v>
      </c>
      <c r="G6" s="645" t="s">
        <v>173</v>
      </c>
      <c r="H6" s="853"/>
      <c r="I6" s="680" t="s">
        <v>404</v>
      </c>
      <c r="J6" s="680">
        <f t="shared" si="1"/>
        <v>9</v>
      </c>
      <c r="K6" s="680">
        <f t="shared" si="0"/>
        <v>2</v>
      </c>
      <c r="L6" s="680">
        <f t="shared" si="0"/>
        <v>11</v>
      </c>
      <c r="M6" s="680">
        <f t="shared" si="0"/>
        <v>12</v>
      </c>
      <c r="N6" s="680">
        <f t="shared" si="0"/>
        <v>4</v>
      </c>
      <c r="O6" s="680">
        <f t="shared" si="0"/>
        <v>16</v>
      </c>
    </row>
    <row r="7" spans="1:40" x14ac:dyDescent="0.2">
      <c r="A7" s="851" t="s">
        <v>384</v>
      </c>
      <c r="B7" s="643">
        <v>1</v>
      </c>
      <c r="C7" s="643" t="s">
        <v>173</v>
      </c>
      <c r="D7" s="643">
        <v>1</v>
      </c>
      <c r="E7" s="643" t="s">
        <v>173</v>
      </c>
      <c r="F7" s="643" t="s">
        <v>173</v>
      </c>
      <c r="G7" s="643" t="s">
        <v>173</v>
      </c>
      <c r="H7" s="853"/>
      <c r="I7" s="680" t="s">
        <v>405</v>
      </c>
      <c r="J7" s="680">
        <f t="shared" si="1"/>
        <v>9</v>
      </c>
      <c r="K7" s="680">
        <v>0</v>
      </c>
      <c r="L7" s="680">
        <f t="shared" si="0"/>
        <v>9</v>
      </c>
      <c r="M7" s="680">
        <f t="shared" si="0"/>
        <v>11</v>
      </c>
      <c r="N7" s="680">
        <v>0</v>
      </c>
      <c r="O7" s="680">
        <f t="shared" si="0"/>
        <v>11</v>
      </c>
    </row>
    <row r="8" spans="1:40" x14ac:dyDescent="0.2">
      <c r="A8" s="851" t="s">
        <v>385</v>
      </c>
      <c r="B8" s="645">
        <v>2</v>
      </c>
      <c r="C8" s="645">
        <v>1</v>
      </c>
      <c r="D8" s="645">
        <v>3</v>
      </c>
      <c r="E8" s="645">
        <v>1</v>
      </c>
      <c r="F8" s="645">
        <v>1</v>
      </c>
      <c r="G8" s="645">
        <v>2</v>
      </c>
      <c r="H8" s="853"/>
      <c r="I8" s="680" t="s">
        <v>406</v>
      </c>
      <c r="J8" s="680">
        <f t="shared" si="1"/>
        <v>10</v>
      </c>
      <c r="K8" s="680">
        <f t="shared" si="0"/>
        <v>1</v>
      </c>
      <c r="L8" s="680">
        <f t="shared" si="0"/>
        <v>11</v>
      </c>
      <c r="M8" s="680">
        <f t="shared" si="0"/>
        <v>10</v>
      </c>
      <c r="N8" s="680">
        <f t="shared" si="0"/>
        <v>1</v>
      </c>
      <c r="O8" s="680">
        <f t="shared" si="0"/>
        <v>11</v>
      </c>
    </row>
    <row r="9" spans="1:40" x14ac:dyDescent="0.2">
      <c r="A9" s="854" t="s">
        <v>386</v>
      </c>
      <c r="B9" s="643">
        <v>1</v>
      </c>
      <c r="C9" s="643">
        <v>1</v>
      </c>
      <c r="D9" s="643">
        <v>2</v>
      </c>
      <c r="E9" s="643" t="s">
        <v>173</v>
      </c>
      <c r="F9" s="643" t="s">
        <v>173</v>
      </c>
      <c r="G9" s="643" t="s">
        <v>173</v>
      </c>
      <c r="I9" s="680" t="s">
        <v>407</v>
      </c>
      <c r="J9" s="680">
        <f t="shared" si="1"/>
        <v>19</v>
      </c>
      <c r="K9" s="680">
        <f t="shared" si="0"/>
        <v>9</v>
      </c>
      <c r="L9" s="680">
        <f t="shared" si="0"/>
        <v>28</v>
      </c>
      <c r="M9" s="680">
        <f t="shared" si="0"/>
        <v>8</v>
      </c>
      <c r="N9" s="680">
        <f t="shared" si="0"/>
        <v>3</v>
      </c>
      <c r="O9" s="680">
        <f t="shared" si="0"/>
        <v>11</v>
      </c>
    </row>
    <row r="10" spans="1:40" x14ac:dyDescent="0.2">
      <c r="A10" s="851" t="s">
        <v>387</v>
      </c>
      <c r="B10" s="645">
        <v>4</v>
      </c>
      <c r="C10" s="645">
        <v>4</v>
      </c>
      <c r="D10" s="645">
        <v>8</v>
      </c>
      <c r="E10" s="645">
        <v>3</v>
      </c>
      <c r="F10" s="645">
        <v>1</v>
      </c>
      <c r="G10" s="645">
        <v>4</v>
      </c>
      <c r="I10" s="855" t="s">
        <v>408</v>
      </c>
      <c r="J10" s="680">
        <f t="shared" si="1"/>
        <v>1</v>
      </c>
      <c r="K10" s="680">
        <v>0</v>
      </c>
      <c r="L10" s="680">
        <f t="shared" si="0"/>
        <v>1</v>
      </c>
      <c r="M10" s="680">
        <f t="shared" si="0"/>
        <v>1</v>
      </c>
      <c r="N10" s="680" t="str">
        <f t="shared" si="0"/>
        <v>..</v>
      </c>
      <c r="O10" s="680">
        <f t="shared" si="0"/>
        <v>1</v>
      </c>
    </row>
    <row r="11" spans="1:40" x14ac:dyDescent="0.2">
      <c r="A11" s="856" t="s">
        <v>388</v>
      </c>
      <c r="B11" s="643">
        <v>7</v>
      </c>
      <c r="C11" s="643">
        <v>2</v>
      </c>
      <c r="D11" s="643">
        <v>9</v>
      </c>
      <c r="E11" s="643">
        <v>2</v>
      </c>
      <c r="F11" s="643">
        <v>1</v>
      </c>
      <c r="G11" s="643">
        <v>3</v>
      </c>
      <c r="I11" s="680" t="s">
        <v>409</v>
      </c>
      <c r="J11" s="680">
        <f t="shared" si="1"/>
        <v>63</v>
      </c>
      <c r="K11" s="680">
        <f t="shared" si="0"/>
        <v>20</v>
      </c>
      <c r="L11" s="680">
        <f>D27</f>
        <v>83</v>
      </c>
      <c r="M11" s="680">
        <f t="shared" si="0"/>
        <v>48</v>
      </c>
      <c r="N11" s="680">
        <f t="shared" si="0"/>
        <v>11</v>
      </c>
      <c r="O11" s="680">
        <f>G27</f>
        <v>59</v>
      </c>
    </row>
    <row r="12" spans="1:40" x14ac:dyDescent="0.2">
      <c r="A12" s="857" t="s">
        <v>389</v>
      </c>
      <c r="B12" s="645">
        <v>9</v>
      </c>
      <c r="C12" s="645">
        <v>2</v>
      </c>
      <c r="D12" s="645">
        <v>11</v>
      </c>
      <c r="E12" s="645">
        <v>12</v>
      </c>
      <c r="F12" s="645">
        <v>4</v>
      </c>
      <c r="G12" s="645">
        <v>16</v>
      </c>
      <c r="R12" s="674"/>
      <c r="S12" s="858"/>
      <c r="T12" s="855"/>
      <c r="U12" s="855"/>
      <c r="V12" s="855"/>
      <c r="W12" s="855"/>
    </row>
    <row r="13" spans="1:40" x14ac:dyDescent="0.2">
      <c r="A13" s="854" t="s">
        <v>390</v>
      </c>
      <c r="B13" s="643">
        <v>9</v>
      </c>
      <c r="C13" s="643" t="s">
        <v>173</v>
      </c>
      <c r="D13" s="643">
        <v>9</v>
      </c>
      <c r="E13" s="643">
        <v>11</v>
      </c>
      <c r="F13" s="643" t="s">
        <v>173</v>
      </c>
      <c r="G13" s="643">
        <v>11</v>
      </c>
      <c r="J13" s="837" t="s">
        <v>410</v>
      </c>
      <c r="K13" s="837" t="s">
        <v>411</v>
      </c>
      <c r="L13" s="837"/>
      <c r="M13" s="837" t="s">
        <v>412</v>
      </c>
      <c r="N13" s="837" t="s">
        <v>413</v>
      </c>
      <c r="R13" s="680"/>
      <c r="S13" s="680"/>
      <c r="T13" s="859"/>
      <c r="U13" s="680"/>
      <c r="V13" s="680"/>
      <c r="W13" s="859"/>
    </row>
    <row r="14" spans="1:40" x14ac:dyDescent="0.2">
      <c r="A14" s="854" t="s">
        <v>391</v>
      </c>
      <c r="B14" s="645">
        <v>6</v>
      </c>
      <c r="C14" s="645" t="s">
        <v>173</v>
      </c>
      <c r="D14" s="645">
        <v>6</v>
      </c>
      <c r="E14" s="645">
        <v>7</v>
      </c>
      <c r="F14" s="645">
        <v>1</v>
      </c>
      <c r="G14" s="645">
        <v>8</v>
      </c>
    </row>
    <row r="15" spans="1:40" x14ac:dyDescent="0.2">
      <c r="A15" s="856" t="s">
        <v>392</v>
      </c>
      <c r="B15" s="643">
        <v>4</v>
      </c>
      <c r="C15" s="643">
        <v>1</v>
      </c>
      <c r="D15" s="643">
        <v>5</v>
      </c>
      <c r="E15" s="643">
        <v>3</v>
      </c>
      <c r="F15" s="643" t="s">
        <v>173</v>
      </c>
      <c r="G15" s="643">
        <v>3</v>
      </c>
      <c r="J15" s="458">
        <v>2011</v>
      </c>
      <c r="K15" s="459"/>
      <c r="L15" s="858"/>
      <c r="M15" s="458">
        <v>2020</v>
      </c>
      <c r="N15" s="459"/>
      <c r="O15" s="858"/>
    </row>
    <row r="16" spans="1:40" x14ac:dyDescent="0.2">
      <c r="A16" s="857" t="s">
        <v>393</v>
      </c>
      <c r="B16" s="645">
        <v>19</v>
      </c>
      <c r="C16" s="645">
        <v>9</v>
      </c>
      <c r="D16" s="645">
        <v>28</v>
      </c>
      <c r="E16" s="645">
        <v>8</v>
      </c>
      <c r="F16" s="645">
        <v>3</v>
      </c>
      <c r="G16" s="645">
        <v>11</v>
      </c>
      <c r="J16" s="463" t="s">
        <v>380</v>
      </c>
      <c r="K16" s="463" t="s">
        <v>381</v>
      </c>
      <c r="L16" s="680" t="s">
        <v>414</v>
      </c>
      <c r="M16" s="463" t="s">
        <v>380</v>
      </c>
      <c r="N16" s="463" t="s">
        <v>381</v>
      </c>
      <c r="O16" s="858" t="s">
        <v>414</v>
      </c>
    </row>
    <row r="17" spans="1:24" x14ac:dyDescent="0.2">
      <c r="A17" s="646" t="s">
        <v>394</v>
      </c>
      <c r="B17" s="643">
        <v>1</v>
      </c>
      <c r="C17" s="643" t="s">
        <v>173</v>
      </c>
      <c r="D17" s="643">
        <v>1</v>
      </c>
      <c r="E17" s="643">
        <v>1</v>
      </c>
      <c r="F17" s="643" t="s">
        <v>173</v>
      </c>
      <c r="G17" s="643">
        <v>1</v>
      </c>
      <c r="I17" s="680" t="s">
        <v>415</v>
      </c>
      <c r="J17" s="858">
        <f>(J4/$L$11*100)*-1</f>
        <v>-3.6144578313253009</v>
      </c>
      <c r="K17" s="858">
        <f t="shared" ref="K17:K22" si="2">K4/$L$11*100</f>
        <v>1.2048192771084338</v>
      </c>
      <c r="L17" s="858">
        <f>J17+K17</f>
        <v>-2.4096385542168672</v>
      </c>
      <c r="M17" s="858">
        <f>(M4/$O$11*100)*-1</f>
        <v>-1.6949152542372881</v>
      </c>
      <c r="N17" s="860">
        <f t="shared" ref="N17:N22" si="3">N4/$O$11*100</f>
        <v>1.6949152542372881</v>
      </c>
      <c r="O17" s="858">
        <f>M17+N17</f>
        <v>0</v>
      </c>
    </row>
    <row r="18" spans="1:24" x14ac:dyDescent="0.2">
      <c r="A18" s="492" t="s">
        <v>132</v>
      </c>
      <c r="B18" s="645">
        <v>63</v>
      </c>
      <c r="C18" s="645">
        <v>20</v>
      </c>
      <c r="D18" s="645">
        <v>83</v>
      </c>
      <c r="E18" s="645">
        <v>48</v>
      </c>
      <c r="F18" s="645">
        <v>11</v>
      </c>
      <c r="G18" s="645">
        <v>59</v>
      </c>
      <c r="I18" s="680" t="s">
        <v>403</v>
      </c>
      <c r="J18" s="858">
        <f t="shared" ref="J18:J22" si="4">(J5/$L$11*100)*-1</f>
        <v>-14.457831325301203</v>
      </c>
      <c r="K18" s="858">
        <f t="shared" si="2"/>
        <v>8.4337349397590362</v>
      </c>
      <c r="L18" s="858">
        <f>J18+K18</f>
        <v>-6.0240963855421672</v>
      </c>
      <c r="M18" s="858">
        <f t="shared" ref="M18:M22" si="5">(M5/$O$11*100)*-1</f>
        <v>-8.4745762711864394</v>
      </c>
      <c r="N18" s="858">
        <f t="shared" si="3"/>
        <v>3.3898305084745761</v>
      </c>
      <c r="O18" s="858">
        <f>M18+N18</f>
        <v>-5.0847457627118633</v>
      </c>
      <c r="Q18" s="558" t="s">
        <v>188</v>
      </c>
    </row>
    <row r="19" spans="1:24" ht="13.5" thickBot="1" x14ac:dyDescent="0.25">
      <c r="I19" s="680" t="s">
        <v>404</v>
      </c>
      <c r="J19" s="858">
        <f t="shared" si="4"/>
        <v>-10.843373493975903</v>
      </c>
      <c r="K19" s="858">
        <f t="shared" si="2"/>
        <v>2.4096385542168677</v>
      </c>
      <c r="L19" s="858">
        <f>J19+K19</f>
        <v>-8.4337349397590362</v>
      </c>
      <c r="M19" s="860">
        <f t="shared" si="5"/>
        <v>-20.33898305084746</v>
      </c>
      <c r="N19" s="860">
        <f t="shared" si="3"/>
        <v>6.7796610169491522</v>
      </c>
      <c r="O19" s="858">
        <f>M19+N19</f>
        <v>-13.559322033898308</v>
      </c>
      <c r="Q19" s="559"/>
    </row>
    <row r="20" spans="1:24" x14ac:dyDescent="0.2">
      <c r="A20" s="861" t="s">
        <v>415</v>
      </c>
      <c r="B20" s="862">
        <f>SUM(B5:B8)</f>
        <v>3</v>
      </c>
      <c r="C20" s="863">
        <f t="shared" ref="C20:G20" si="6">SUM(C5:C8)</f>
        <v>1</v>
      </c>
      <c r="D20" s="864">
        <f t="shared" si="6"/>
        <v>4</v>
      </c>
      <c r="E20" s="862">
        <f t="shared" si="6"/>
        <v>1</v>
      </c>
      <c r="F20" s="863">
        <f t="shared" si="6"/>
        <v>1</v>
      </c>
      <c r="G20" s="864">
        <f t="shared" si="6"/>
        <v>2</v>
      </c>
      <c r="I20" s="680" t="s">
        <v>405</v>
      </c>
      <c r="J20" s="858">
        <f t="shared" si="4"/>
        <v>-10.843373493975903</v>
      </c>
      <c r="K20" s="858">
        <f>K7/$L$11*100</f>
        <v>0</v>
      </c>
      <c r="L20" s="858">
        <f>J20-K20</f>
        <v>-10.843373493975903</v>
      </c>
      <c r="M20" s="860">
        <f t="shared" si="5"/>
        <v>-18.64406779661017</v>
      </c>
      <c r="N20" s="858">
        <f>N7/$O$11*100</f>
        <v>0</v>
      </c>
      <c r="O20" s="858">
        <f>M20-N20</f>
        <v>-18.64406779661017</v>
      </c>
      <c r="X20" s="670"/>
    </row>
    <row r="21" spans="1:24" x14ac:dyDescent="0.2">
      <c r="A21" s="861" t="s">
        <v>403</v>
      </c>
      <c r="B21" s="865">
        <f>SUM(B9:B11)</f>
        <v>12</v>
      </c>
      <c r="C21" s="866">
        <f t="shared" ref="C21:G21" si="7">SUM(C9:C11)</f>
        <v>7</v>
      </c>
      <c r="D21" s="867">
        <f t="shared" si="7"/>
        <v>19</v>
      </c>
      <c r="E21" s="865">
        <f t="shared" si="7"/>
        <v>5</v>
      </c>
      <c r="F21" s="866">
        <f t="shared" si="7"/>
        <v>2</v>
      </c>
      <c r="G21" s="867">
        <f t="shared" si="7"/>
        <v>7</v>
      </c>
      <c r="I21" s="680" t="s">
        <v>406</v>
      </c>
      <c r="J21" s="858">
        <f t="shared" si="4"/>
        <v>-12.048192771084338</v>
      </c>
      <c r="K21" s="858">
        <f t="shared" si="2"/>
        <v>1.2048192771084338</v>
      </c>
      <c r="L21" s="858">
        <f>J21+K21</f>
        <v>-10.843373493975903</v>
      </c>
      <c r="M21" s="860">
        <f t="shared" si="5"/>
        <v>-16.949152542372879</v>
      </c>
      <c r="N21" s="860">
        <f t="shared" si="3"/>
        <v>1.6949152542372881</v>
      </c>
      <c r="O21" s="858">
        <f>M21+N21</f>
        <v>-15.254237288135592</v>
      </c>
    </row>
    <row r="22" spans="1:24" x14ac:dyDescent="0.2">
      <c r="A22" s="861" t="s">
        <v>404</v>
      </c>
      <c r="B22" s="868">
        <f>B12</f>
        <v>9</v>
      </c>
      <c r="C22" s="869">
        <f t="shared" ref="C22:G23" si="8">C12</f>
        <v>2</v>
      </c>
      <c r="D22" s="870">
        <f t="shared" si="8"/>
        <v>11</v>
      </c>
      <c r="E22" s="868">
        <f t="shared" si="8"/>
        <v>12</v>
      </c>
      <c r="F22" s="869">
        <f t="shared" si="8"/>
        <v>4</v>
      </c>
      <c r="G22" s="870">
        <f t="shared" si="8"/>
        <v>16</v>
      </c>
      <c r="I22" s="680" t="s">
        <v>407</v>
      </c>
      <c r="J22" s="858">
        <f t="shared" si="4"/>
        <v>-22.891566265060241</v>
      </c>
      <c r="K22" s="858">
        <f t="shared" si="2"/>
        <v>10.843373493975903</v>
      </c>
      <c r="L22" s="858">
        <f>J22+K22</f>
        <v>-12.048192771084338</v>
      </c>
      <c r="M22" s="858">
        <f t="shared" si="5"/>
        <v>-13.559322033898304</v>
      </c>
      <c r="N22" s="858">
        <f t="shared" si="3"/>
        <v>5.0847457627118651</v>
      </c>
      <c r="O22" s="858">
        <f>M22+N22</f>
        <v>-8.4745762711864394</v>
      </c>
    </row>
    <row r="23" spans="1:24" x14ac:dyDescent="0.2">
      <c r="A23" s="861" t="s">
        <v>405</v>
      </c>
      <c r="B23" s="865">
        <f>B13</f>
        <v>9</v>
      </c>
      <c r="C23" s="866" t="str">
        <f>C13</f>
        <v>..</v>
      </c>
      <c r="D23" s="867">
        <f t="shared" si="8"/>
        <v>9</v>
      </c>
      <c r="E23" s="865">
        <f t="shared" si="8"/>
        <v>11</v>
      </c>
      <c r="F23" s="866" t="str">
        <f t="shared" si="8"/>
        <v>..</v>
      </c>
      <c r="G23" s="867">
        <f t="shared" si="8"/>
        <v>11</v>
      </c>
      <c r="L23" s="858"/>
    </row>
    <row r="24" spans="1:24" x14ac:dyDescent="0.2">
      <c r="A24" s="861" t="s">
        <v>406</v>
      </c>
      <c r="B24" s="868">
        <f t="shared" ref="B24:F24" si="9">SUM(B14:B15)</f>
        <v>10</v>
      </c>
      <c r="C24" s="869">
        <f t="shared" si="9"/>
        <v>1</v>
      </c>
      <c r="D24" s="870">
        <f t="shared" si="9"/>
        <v>11</v>
      </c>
      <c r="E24" s="868">
        <f>SUM(E14:E15)</f>
        <v>10</v>
      </c>
      <c r="F24" s="869">
        <f t="shared" si="9"/>
        <v>1</v>
      </c>
      <c r="G24" s="870">
        <f>SUM(G14:G15)</f>
        <v>11</v>
      </c>
    </row>
    <row r="25" spans="1:24" x14ac:dyDescent="0.2">
      <c r="A25" s="861" t="s">
        <v>407</v>
      </c>
      <c r="B25" s="865">
        <f>B16</f>
        <v>19</v>
      </c>
      <c r="C25" s="866">
        <f t="shared" ref="C25:G27" si="10">C16</f>
        <v>9</v>
      </c>
      <c r="D25" s="867">
        <f t="shared" si="10"/>
        <v>28</v>
      </c>
      <c r="E25" s="865">
        <f t="shared" si="10"/>
        <v>8</v>
      </c>
      <c r="F25" s="866">
        <f t="shared" si="10"/>
        <v>3</v>
      </c>
      <c r="G25" s="867">
        <f>G16</f>
        <v>11</v>
      </c>
    </row>
    <row r="26" spans="1:24" x14ac:dyDescent="0.2">
      <c r="A26" s="861" t="s">
        <v>394</v>
      </c>
      <c r="B26" s="868">
        <f>B17</f>
        <v>1</v>
      </c>
      <c r="C26" s="869" t="str">
        <f t="shared" si="10"/>
        <v>..</v>
      </c>
      <c r="D26" s="870">
        <f t="shared" si="10"/>
        <v>1</v>
      </c>
      <c r="E26" s="868">
        <f t="shared" si="10"/>
        <v>1</v>
      </c>
      <c r="F26" s="869" t="str">
        <f t="shared" si="10"/>
        <v>..</v>
      </c>
      <c r="G26" s="870">
        <f t="shared" si="10"/>
        <v>1</v>
      </c>
    </row>
    <row r="27" spans="1:24" ht="13.5" thickBot="1" x14ac:dyDescent="0.25">
      <c r="A27" s="871" t="s">
        <v>132</v>
      </c>
      <c r="B27" s="872">
        <f>B18</f>
        <v>63</v>
      </c>
      <c r="C27" s="873">
        <f t="shared" si="10"/>
        <v>20</v>
      </c>
      <c r="D27" s="874">
        <f t="shared" si="10"/>
        <v>83</v>
      </c>
      <c r="E27" s="872">
        <f>E18</f>
        <v>48</v>
      </c>
      <c r="F27" s="873">
        <f t="shared" si="10"/>
        <v>11</v>
      </c>
      <c r="G27" s="874">
        <f t="shared" si="10"/>
        <v>59</v>
      </c>
    </row>
    <row r="29" spans="1:24" x14ac:dyDescent="0.2">
      <c r="A29" s="853"/>
    </row>
    <row r="30" spans="1:24" x14ac:dyDescent="0.2">
      <c r="A30" s="492" t="s">
        <v>382</v>
      </c>
      <c r="B30" s="643" t="s">
        <v>173</v>
      </c>
      <c r="C30" s="643" t="s">
        <v>173</v>
      </c>
      <c r="D30" s="643" t="s">
        <v>173</v>
      </c>
    </row>
    <row r="31" spans="1:24" x14ac:dyDescent="0.2">
      <c r="A31" s="492" t="s">
        <v>383</v>
      </c>
      <c r="B31" s="645" t="s">
        <v>173</v>
      </c>
      <c r="C31" s="645" t="s">
        <v>173</v>
      </c>
      <c r="D31" s="645" t="s">
        <v>173</v>
      </c>
    </row>
    <row r="32" spans="1:24" x14ac:dyDescent="0.2">
      <c r="A32" s="492" t="s">
        <v>384</v>
      </c>
      <c r="B32" s="643">
        <v>1</v>
      </c>
      <c r="C32" s="643" t="s">
        <v>173</v>
      </c>
      <c r="D32" s="643">
        <v>1</v>
      </c>
      <c r="I32" s="680"/>
      <c r="J32" s="875"/>
      <c r="K32" s="875"/>
      <c r="L32" s="875"/>
      <c r="M32" s="875"/>
      <c r="N32" s="875"/>
      <c r="O32" s="875"/>
    </row>
    <row r="33" spans="1:24" x14ac:dyDescent="0.2">
      <c r="A33" s="492" t="s">
        <v>385</v>
      </c>
      <c r="B33" s="645">
        <v>2</v>
      </c>
      <c r="C33" s="645">
        <v>1</v>
      </c>
      <c r="D33" s="645">
        <v>3</v>
      </c>
      <c r="I33" s="680"/>
      <c r="J33" s="875"/>
      <c r="K33" s="875"/>
      <c r="L33" s="875"/>
      <c r="M33" s="875"/>
      <c r="N33" s="875"/>
      <c r="O33" s="875"/>
    </row>
    <row r="34" spans="1:24" x14ac:dyDescent="0.2">
      <c r="A34" s="492" t="s">
        <v>386</v>
      </c>
      <c r="B34" s="643">
        <v>1</v>
      </c>
      <c r="C34" s="643">
        <v>1</v>
      </c>
      <c r="D34" s="643">
        <v>2</v>
      </c>
      <c r="I34" s="680"/>
      <c r="J34" s="875"/>
      <c r="K34" s="875"/>
      <c r="L34" s="875"/>
      <c r="M34" s="875"/>
      <c r="N34" s="875"/>
      <c r="O34" s="875"/>
    </row>
    <row r="35" spans="1:24" x14ac:dyDescent="0.2">
      <c r="A35" s="492" t="s">
        <v>387</v>
      </c>
      <c r="B35" s="645">
        <v>4</v>
      </c>
      <c r="C35" s="645">
        <v>4</v>
      </c>
      <c r="D35" s="645">
        <v>8</v>
      </c>
      <c r="I35" s="855"/>
      <c r="J35" s="875"/>
      <c r="K35" s="875"/>
      <c r="L35" s="875"/>
      <c r="M35" s="875"/>
      <c r="N35" s="875"/>
      <c r="O35" s="875"/>
    </row>
    <row r="36" spans="1:24" x14ac:dyDescent="0.2">
      <c r="A36" s="492" t="s">
        <v>388</v>
      </c>
      <c r="B36" s="643">
        <v>7</v>
      </c>
      <c r="C36" s="643">
        <v>2</v>
      </c>
      <c r="D36" s="643">
        <v>9</v>
      </c>
      <c r="I36" s="680"/>
      <c r="J36" s="859"/>
      <c r="K36" s="859"/>
      <c r="L36" s="859"/>
      <c r="M36" s="859"/>
      <c r="N36" s="859"/>
      <c r="O36" s="859"/>
    </row>
    <row r="37" spans="1:24" x14ac:dyDescent="0.2">
      <c r="A37" s="492" t="s">
        <v>389</v>
      </c>
      <c r="B37" s="645">
        <v>9</v>
      </c>
      <c r="C37" s="645">
        <v>2</v>
      </c>
      <c r="D37" s="645">
        <v>11</v>
      </c>
      <c r="X37" s="670"/>
    </row>
    <row r="38" spans="1:24" x14ac:dyDescent="0.2">
      <c r="A38" s="492" t="s">
        <v>390</v>
      </c>
      <c r="B38" s="643">
        <v>9</v>
      </c>
      <c r="C38" s="643" t="s">
        <v>173</v>
      </c>
      <c r="D38" s="643">
        <v>9</v>
      </c>
    </row>
    <row r="39" spans="1:24" x14ac:dyDescent="0.2">
      <c r="A39" s="492" t="s">
        <v>391</v>
      </c>
      <c r="B39" s="645">
        <v>6</v>
      </c>
      <c r="C39" s="645" t="s">
        <v>173</v>
      </c>
      <c r="D39" s="645">
        <v>6</v>
      </c>
    </row>
    <row r="40" spans="1:24" x14ac:dyDescent="0.2">
      <c r="A40" s="492" t="s">
        <v>392</v>
      </c>
      <c r="B40" s="643">
        <v>4</v>
      </c>
      <c r="C40" s="643">
        <v>1</v>
      </c>
      <c r="D40" s="643">
        <v>5</v>
      </c>
    </row>
    <row r="41" spans="1:24" x14ac:dyDescent="0.2">
      <c r="A41" s="492" t="s">
        <v>393</v>
      </c>
      <c r="B41" s="645">
        <v>19</v>
      </c>
      <c r="C41" s="645">
        <v>9</v>
      </c>
      <c r="D41" s="645">
        <v>28</v>
      </c>
    </row>
    <row r="42" spans="1:24" x14ac:dyDescent="0.2">
      <c r="A42" s="492" t="s">
        <v>394</v>
      </c>
      <c r="B42" s="643">
        <v>1</v>
      </c>
      <c r="C42" s="643" t="s">
        <v>173</v>
      </c>
      <c r="D42" s="643">
        <v>1</v>
      </c>
    </row>
    <row r="43" spans="1:24" x14ac:dyDescent="0.2">
      <c r="A43" s="492" t="s">
        <v>132</v>
      </c>
      <c r="B43" s="645">
        <v>63</v>
      </c>
      <c r="C43" s="645">
        <v>20</v>
      </c>
      <c r="D43" s="645">
        <v>83</v>
      </c>
      <c r="T43" s="876"/>
    </row>
    <row r="44" spans="1:24" x14ac:dyDescent="0.2">
      <c r="T44" s="876"/>
    </row>
    <row r="45" spans="1:24" x14ac:dyDescent="0.2">
      <c r="T45" s="876"/>
    </row>
    <row r="46" spans="1:24" x14ac:dyDescent="0.2">
      <c r="T46" s="876"/>
    </row>
    <row r="47" spans="1:24" x14ac:dyDescent="0.2">
      <c r="T47" s="876"/>
    </row>
    <row r="48" spans="1:24" x14ac:dyDescent="0.2">
      <c r="T48" s="876"/>
    </row>
    <row r="49" spans="20:20" x14ac:dyDescent="0.2">
      <c r="T49" s="876"/>
    </row>
    <row r="50" spans="20:20" x14ac:dyDescent="0.2">
      <c r="T50" s="876"/>
    </row>
  </sheetData>
  <mergeCells count="8">
    <mergeCell ref="J15:K15"/>
    <mergeCell ref="M15:N15"/>
    <mergeCell ref="B2:D2"/>
    <mergeCell ref="E2:G2"/>
    <mergeCell ref="J2:L2"/>
    <mergeCell ref="M2:O2"/>
    <mergeCell ref="B3:D3"/>
    <mergeCell ref="E3:G3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066FB-1088-4F97-AFAB-5671E8743A42}">
  <dimension ref="A1:U56"/>
  <sheetViews>
    <sheetView zoomScaleNormal="100" workbookViewId="0">
      <selection activeCell="D7" sqref="D7:W7"/>
    </sheetView>
  </sheetViews>
  <sheetFormatPr defaultRowHeight="12.75" x14ac:dyDescent="0.2"/>
  <cols>
    <col min="1" max="1" width="12.125" style="446" customWidth="1"/>
    <col min="2" max="7" width="9" style="446"/>
    <col min="8" max="8" width="9" style="877"/>
    <col min="9" max="16384" width="9" style="446"/>
  </cols>
  <sheetData>
    <row r="1" spans="1:19" x14ac:dyDescent="0.2">
      <c r="A1" s="491" t="s">
        <v>37</v>
      </c>
      <c r="J1" s="491" t="s">
        <v>416</v>
      </c>
    </row>
    <row r="2" spans="1:19" x14ac:dyDescent="0.2">
      <c r="A2" s="456" t="s">
        <v>143</v>
      </c>
      <c r="B2" s="457"/>
      <c r="C2" s="458" t="s">
        <v>20</v>
      </c>
      <c r="D2" s="459"/>
      <c r="E2" s="462"/>
      <c r="F2" s="458" t="s">
        <v>147</v>
      </c>
      <c r="G2" s="459"/>
      <c r="H2" s="459"/>
      <c r="J2" s="424"/>
      <c r="K2" s="304" t="s">
        <v>20</v>
      </c>
      <c r="L2" s="305"/>
      <c r="M2" s="696"/>
      <c r="N2" s="304" t="s">
        <v>147</v>
      </c>
      <c r="O2" s="305"/>
      <c r="P2" s="696"/>
      <c r="Q2" s="304" t="s">
        <v>417</v>
      </c>
      <c r="R2" s="305"/>
      <c r="S2" s="696"/>
    </row>
    <row r="3" spans="1:19" x14ac:dyDescent="0.2">
      <c r="A3" s="456" t="s">
        <v>255</v>
      </c>
      <c r="B3" s="457"/>
      <c r="C3" s="463" t="s">
        <v>380</v>
      </c>
      <c r="D3" s="463" t="s">
        <v>381</v>
      </c>
      <c r="E3" s="463" t="s">
        <v>132</v>
      </c>
      <c r="F3" s="463" t="s">
        <v>380</v>
      </c>
      <c r="G3" s="463" t="s">
        <v>381</v>
      </c>
      <c r="H3" s="463" t="s">
        <v>132</v>
      </c>
      <c r="J3" s="424"/>
      <c r="K3" s="308" t="s">
        <v>380</v>
      </c>
      <c r="L3" s="308" t="s">
        <v>381</v>
      </c>
      <c r="M3" s="308" t="s">
        <v>132</v>
      </c>
      <c r="N3" s="308" t="s">
        <v>380</v>
      </c>
      <c r="O3" s="308" t="s">
        <v>381</v>
      </c>
      <c r="P3" s="308" t="s">
        <v>132</v>
      </c>
      <c r="Q3" s="308" t="s">
        <v>380</v>
      </c>
      <c r="R3" s="308" t="s">
        <v>381</v>
      </c>
      <c r="S3" s="308" t="s">
        <v>132</v>
      </c>
    </row>
    <row r="4" spans="1:19" ht="13.5" x14ac:dyDescent="0.25">
      <c r="A4" s="472" t="s">
        <v>256</v>
      </c>
      <c r="B4" s="473" t="s">
        <v>144</v>
      </c>
      <c r="C4" s="473"/>
      <c r="D4" s="473"/>
      <c r="E4" s="473"/>
      <c r="F4" s="473"/>
      <c r="G4" s="473"/>
      <c r="H4" s="473"/>
      <c r="J4" s="314" t="s">
        <v>402</v>
      </c>
      <c r="K4" s="878">
        <v>100872</v>
      </c>
      <c r="L4" s="878">
        <v>94877</v>
      </c>
      <c r="M4" s="878">
        <v>195749</v>
      </c>
      <c r="N4" s="878">
        <v>99323</v>
      </c>
      <c r="O4" s="878">
        <v>93473</v>
      </c>
      <c r="P4" s="878">
        <v>192796</v>
      </c>
      <c r="Q4" s="878">
        <v>98434</v>
      </c>
      <c r="R4" s="878">
        <v>92741</v>
      </c>
      <c r="S4" s="878">
        <v>191175</v>
      </c>
    </row>
    <row r="5" spans="1:19" ht="13.5" x14ac:dyDescent="0.25">
      <c r="A5" s="492" t="s">
        <v>382</v>
      </c>
      <c r="B5" s="473" t="s">
        <v>144</v>
      </c>
      <c r="C5" s="643">
        <v>1</v>
      </c>
      <c r="D5" s="643" t="s">
        <v>173</v>
      </c>
      <c r="E5" s="643">
        <v>1</v>
      </c>
      <c r="F5" s="643" t="s">
        <v>173</v>
      </c>
      <c r="G5" s="643" t="s">
        <v>173</v>
      </c>
      <c r="H5" s="643" t="s">
        <v>173</v>
      </c>
      <c r="J5" s="314" t="s">
        <v>403</v>
      </c>
      <c r="K5" s="878">
        <v>81914</v>
      </c>
      <c r="L5" s="878">
        <v>75388</v>
      </c>
      <c r="M5" s="878">
        <v>157302</v>
      </c>
      <c r="N5" s="878">
        <v>79974</v>
      </c>
      <c r="O5" s="878">
        <v>73961</v>
      </c>
      <c r="P5" s="878">
        <v>153935</v>
      </c>
      <c r="Q5" s="878">
        <v>77967</v>
      </c>
      <c r="R5" s="878">
        <v>71987</v>
      </c>
      <c r="S5" s="878">
        <v>149954</v>
      </c>
    </row>
    <row r="6" spans="1:19" ht="13.5" x14ac:dyDescent="0.25">
      <c r="A6" s="492" t="s">
        <v>383</v>
      </c>
      <c r="B6" s="473" t="s">
        <v>144</v>
      </c>
      <c r="C6" s="645" t="s">
        <v>173</v>
      </c>
      <c r="D6" s="645" t="s">
        <v>173</v>
      </c>
      <c r="E6" s="645" t="s">
        <v>173</v>
      </c>
      <c r="F6" s="645" t="s">
        <v>173</v>
      </c>
      <c r="G6" s="645" t="s">
        <v>173</v>
      </c>
      <c r="H6" s="645" t="s">
        <v>173</v>
      </c>
      <c r="J6" s="314" t="s">
        <v>404</v>
      </c>
      <c r="K6" s="878">
        <v>124956</v>
      </c>
      <c r="L6" s="878">
        <v>122065</v>
      </c>
      <c r="M6" s="878">
        <v>247021</v>
      </c>
      <c r="N6" s="878">
        <v>121647</v>
      </c>
      <c r="O6" s="878">
        <v>118826</v>
      </c>
      <c r="P6" s="878">
        <v>240473</v>
      </c>
      <c r="Q6" s="878">
        <v>117604</v>
      </c>
      <c r="R6" s="878">
        <v>114540</v>
      </c>
      <c r="S6" s="878">
        <v>232144</v>
      </c>
    </row>
    <row r="7" spans="1:19" ht="13.5" x14ac:dyDescent="0.25">
      <c r="A7" s="492" t="s">
        <v>384</v>
      </c>
      <c r="B7" s="473" t="s">
        <v>144</v>
      </c>
      <c r="C7" s="643" t="s">
        <v>173</v>
      </c>
      <c r="D7" s="643" t="s">
        <v>173</v>
      </c>
      <c r="E7" s="643" t="s">
        <v>173</v>
      </c>
      <c r="F7" s="643" t="s">
        <v>173</v>
      </c>
      <c r="G7" s="643" t="s">
        <v>173</v>
      </c>
      <c r="H7" s="643" t="s">
        <v>173</v>
      </c>
      <c r="J7" s="314" t="s">
        <v>405</v>
      </c>
      <c r="K7" s="878">
        <v>102351</v>
      </c>
      <c r="L7" s="878">
        <v>105302</v>
      </c>
      <c r="M7" s="878">
        <v>207653</v>
      </c>
      <c r="N7" s="878">
        <v>101541</v>
      </c>
      <c r="O7" s="878">
        <v>104262</v>
      </c>
      <c r="P7" s="878">
        <v>205803</v>
      </c>
      <c r="Q7" s="878">
        <v>99724</v>
      </c>
      <c r="R7" s="878">
        <v>102467</v>
      </c>
      <c r="S7" s="878">
        <v>202191</v>
      </c>
    </row>
    <row r="8" spans="1:19" ht="13.5" x14ac:dyDescent="0.25">
      <c r="A8" s="492" t="s">
        <v>385</v>
      </c>
      <c r="B8" s="473" t="s">
        <v>144</v>
      </c>
      <c r="C8" s="645" t="s">
        <v>173</v>
      </c>
      <c r="D8" s="645" t="s">
        <v>173</v>
      </c>
      <c r="E8" s="645" t="s">
        <v>173</v>
      </c>
      <c r="F8" s="645">
        <v>1</v>
      </c>
      <c r="G8" s="645">
        <v>1</v>
      </c>
      <c r="H8" s="645">
        <v>2</v>
      </c>
      <c r="J8" s="314" t="s">
        <v>406</v>
      </c>
      <c r="K8" s="878">
        <v>88349</v>
      </c>
      <c r="L8" s="878">
        <v>94263</v>
      </c>
      <c r="M8" s="878">
        <v>182612</v>
      </c>
      <c r="N8" s="878">
        <v>90545</v>
      </c>
      <c r="O8" s="878">
        <v>96101</v>
      </c>
      <c r="P8" s="878">
        <v>186646</v>
      </c>
      <c r="Q8" s="878">
        <v>91816</v>
      </c>
      <c r="R8" s="878">
        <v>97021</v>
      </c>
      <c r="S8" s="878">
        <v>188837</v>
      </c>
    </row>
    <row r="9" spans="1:19" ht="13.5" x14ac:dyDescent="0.25">
      <c r="A9" s="492" t="s">
        <v>386</v>
      </c>
      <c r="B9" s="473" t="s">
        <v>144</v>
      </c>
      <c r="C9" s="643" t="s">
        <v>173</v>
      </c>
      <c r="D9" s="643" t="s">
        <v>173</v>
      </c>
      <c r="E9" s="643" t="s">
        <v>173</v>
      </c>
      <c r="F9" s="643" t="s">
        <v>173</v>
      </c>
      <c r="G9" s="643" t="s">
        <v>173</v>
      </c>
      <c r="H9" s="643" t="s">
        <v>173</v>
      </c>
      <c r="J9" s="314" t="s">
        <v>407</v>
      </c>
      <c r="K9" s="878">
        <v>136619</v>
      </c>
      <c r="L9" s="878">
        <v>173689</v>
      </c>
      <c r="M9" s="878">
        <v>310308</v>
      </c>
      <c r="N9" s="878">
        <v>138713</v>
      </c>
      <c r="O9" s="878">
        <v>175575</v>
      </c>
      <c r="P9" s="878">
        <v>314288</v>
      </c>
      <c r="Q9" s="878">
        <v>140040</v>
      </c>
      <c r="R9" s="878">
        <v>176671</v>
      </c>
      <c r="S9" s="878">
        <v>316711</v>
      </c>
    </row>
    <row r="10" spans="1:19" ht="13.5" x14ac:dyDescent="0.25">
      <c r="A10" s="492" t="s">
        <v>387</v>
      </c>
      <c r="B10" s="473" t="s">
        <v>144</v>
      </c>
      <c r="C10" s="645">
        <v>4</v>
      </c>
      <c r="D10" s="645" t="s">
        <v>173</v>
      </c>
      <c r="E10" s="645">
        <v>4</v>
      </c>
      <c r="F10" s="645">
        <v>3</v>
      </c>
      <c r="G10" s="645">
        <v>1</v>
      </c>
      <c r="H10" s="645">
        <v>4</v>
      </c>
      <c r="J10" s="314" t="s">
        <v>324</v>
      </c>
      <c r="K10" s="878">
        <v>635061</v>
      </c>
      <c r="L10" s="878">
        <v>665584</v>
      </c>
      <c r="M10" s="878">
        <v>1300645</v>
      </c>
      <c r="N10" s="878">
        <v>631743</v>
      </c>
      <c r="O10" s="878">
        <v>662198</v>
      </c>
      <c r="P10" s="878">
        <v>1293941</v>
      </c>
      <c r="Q10" s="878">
        <v>625585</v>
      </c>
      <c r="R10" s="878">
        <v>655427</v>
      </c>
      <c r="S10" s="878">
        <v>1281012</v>
      </c>
    </row>
    <row r="11" spans="1:19" ht="13.5" x14ac:dyDescent="0.25">
      <c r="A11" s="492" t="s">
        <v>388</v>
      </c>
      <c r="B11" s="473" t="s">
        <v>144</v>
      </c>
      <c r="C11" s="643">
        <v>5</v>
      </c>
      <c r="D11" s="643" t="s">
        <v>173</v>
      </c>
      <c r="E11" s="643">
        <v>5</v>
      </c>
      <c r="F11" s="643">
        <v>2</v>
      </c>
      <c r="G11" s="643">
        <v>1</v>
      </c>
      <c r="H11" s="643">
        <v>3</v>
      </c>
    </row>
    <row r="12" spans="1:19" ht="13.5" x14ac:dyDescent="0.25">
      <c r="A12" s="492" t="s">
        <v>389</v>
      </c>
      <c r="B12" s="473" t="s">
        <v>144</v>
      </c>
      <c r="C12" s="645">
        <v>8</v>
      </c>
      <c r="D12" s="645" t="s">
        <v>173</v>
      </c>
      <c r="E12" s="645">
        <v>8</v>
      </c>
      <c r="F12" s="645">
        <v>12</v>
      </c>
      <c r="G12" s="645">
        <v>4</v>
      </c>
      <c r="H12" s="645">
        <v>16</v>
      </c>
      <c r="N12" s="669" t="s">
        <v>418</v>
      </c>
    </row>
    <row r="13" spans="1:19" ht="13.5" x14ac:dyDescent="0.25">
      <c r="A13" s="492" t="s">
        <v>390</v>
      </c>
      <c r="B13" s="473" t="s">
        <v>144</v>
      </c>
      <c r="C13" s="643">
        <v>12</v>
      </c>
      <c r="D13" s="643">
        <v>1</v>
      </c>
      <c r="E13" s="643">
        <v>13</v>
      </c>
      <c r="F13" s="643">
        <v>11</v>
      </c>
      <c r="G13" s="643" t="s">
        <v>173</v>
      </c>
      <c r="H13" s="643">
        <v>11</v>
      </c>
    </row>
    <row r="14" spans="1:19" ht="13.5" x14ac:dyDescent="0.25">
      <c r="A14" s="492" t="s">
        <v>391</v>
      </c>
      <c r="B14" s="473" t="s">
        <v>144</v>
      </c>
      <c r="C14" s="645">
        <v>4</v>
      </c>
      <c r="D14" s="645">
        <v>2</v>
      </c>
      <c r="E14" s="645">
        <v>6</v>
      </c>
      <c r="F14" s="645">
        <v>7</v>
      </c>
      <c r="G14" s="645">
        <v>1</v>
      </c>
      <c r="H14" s="645">
        <v>8</v>
      </c>
    </row>
    <row r="15" spans="1:19" ht="13.5" x14ac:dyDescent="0.25">
      <c r="A15" s="492" t="s">
        <v>392</v>
      </c>
      <c r="B15" s="473" t="s">
        <v>144</v>
      </c>
      <c r="C15" s="643">
        <v>3</v>
      </c>
      <c r="D15" s="643" t="s">
        <v>173</v>
      </c>
      <c r="E15" s="643">
        <v>3</v>
      </c>
      <c r="F15" s="643">
        <v>3</v>
      </c>
      <c r="G15" s="643" t="s">
        <v>173</v>
      </c>
      <c r="H15" s="643">
        <v>3</v>
      </c>
    </row>
    <row r="16" spans="1:19" ht="13.5" x14ac:dyDescent="0.25">
      <c r="A16" s="492" t="s">
        <v>393</v>
      </c>
      <c r="B16" s="473" t="s">
        <v>144</v>
      </c>
      <c r="C16" s="645">
        <v>28</v>
      </c>
      <c r="D16" s="645">
        <v>7</v>
      </c>
      <c r="E16" s="645">
        <v>35</v>
      </c>
      <c r="F16" s="645">
        <v>8</v>
      </c>
      <c r="G16" s="645">
        <v>3</v>
      </c>
      <c r="H16" s="645">
        <v>11</v>
      </c>
    </row>
    <row r="17" spans="1:21" ht="13.5" x14ac:dyDescent="0.25">
      <c r="A17" s="492" t="s">
        <v>394</v>
      </c>
      <c r="B17" s="473" t="s">
        <v>144</v>
      </c>
      <c r="C17" s="643">
        <v>1</v>
      </c>
      <c r="D17" s="643">
        <v>2</v>
      </c>
      <c r="E17" s="643">
        <v>3</v>
      </c>
      <c r="F17" s="643">
        <v>1</v>
      </c>
      <c r="G17" s="643" t="s">
        <v>173</v>
      </c>
      <c r="H17" s="643">
        <v>1</v>
      </c>
    </row>
    <row r="18" spans="1:21" ht="13.5" x14ac:dyDescent="0.25">
      <c r="A18" s="492" t="s">
        <v>132</v>
      </c>
      <c r="B18" s="473" t="s">
        <v>144</v>
      </c>
      <c r="C18" s="645">
        <v>66</v>
      </c>
      <c r="D18" s="645">
        <v>12</v>
      </c>
      <c r="E18" s="645">
        <v>78</v>
      </c>
      <c r="F18" s="645">
        <v>48</v>
      </c>
      <c r="G18" s="645">
        <v>11</v>
      </c>
      <c r="H18" s="645">
        <v>59</v>
      </c>
    </row>
    <row r="20" spans="1:21" x14ac:dyDescent="0.2">
      <c r="A20" s="879"/>
      <c r="U20" s="539"/>
    </row>
    <row r="21" spans="1:21" x14ac:dyDescent="0.2">
      <c r="U21" s="849"/>
    </row>
    <row r="22" spans="1:21" ht="12.75" customHeight="1" x14ac:dyDescent="0.2">
      <c r="B22" s="458">
        <v>2019</v>
      </c>
      <c r="C22" s="459"/>
      <c r="D22" s="462"/>
      <c r="E22" s="458">
        <v>2020</v>
      </c>
      <c r="F22" s="459"/>
      <c r="G22" s="462"/>
      <c r="H22" s="880"/>
      <c r="J22" s="881" t="s">
        <v>419</v>
      </c>
      <c r="K22" s="882"/>
    </row>
    <row r="23" spans="1:21" x14ac:dyDescent="0.2">
      <c r="B23" s="463" t="s">
        <v>380</v>
      </c>
      <c r="C23" s="463" t="s">
        <v>381</v>
      </c>
      <c r="D23" s="463" t="s">
        <v>132</v>
      </c>
      <c r="E23" s="463" t="s">
        <v>380</v>
      </c>
      <c r="F23" s="463" t="s">
        <v>381</v>
      </c>
      <c r="G23" s="463" t="s">
        <v>132</v>
      </c>
      <c r="J23" s="883">
        <v>2019</v>
      </c>
      <c r="K23" s="883">
        <v>2020</v>
      </c>
      <c r="T23" s="559"/>
    </row>
    <row r="24" spans="1:21" x14ac:dyDescent="0.2">
      <c r="A24" s="680" t="s">
        <v>402</v>
      </c>
      <c r="B24" s="859">
        <f>SUM(C5:C8)</f>
        <v>1</v>
      </c>
      <c r="C24" s="859">
        <f t="shared" ref="C24:F24" si="0">SUM(D5:D8)</f>
        <v>0</v>
      </c>
      <c r="D24" s="859">
        <f>SUM(E5:E8)</f>
        <v>1</v>
      </c>
      <c r="E24" s="859">
        <f t="shared" si="0"/>
        <v>1</v>
      </c>
      <c r="F24" s="859">
        <f t="shared" si="0"/>
        <v>1</v>
      </c>
      <c r="G24" s="859">
        <f>SUM(H5:H8)</f>
        <v>2</v>
      </c>
      <c r="I24" s="680" t="s">
        <v>402</v>
      </c>
      <c r="J24" s="858">
        <f>D24/E35*1000000</f>
        <v>5.1474089230333684</v>
      </c>
      <c r="K24" s="858">
        <f>G24/F35*1000000</f>
        <v>10.417453401428753</v>
      </c>
    </row>
    <row r="25" spans="1:21" x14ac:dyDescent="0.2">
      <c r="A25" s="680" t="s">
        <v>403</v>
      </c>
      <c r="B25" s="859">
        <f>SUM(C9:C11)</f>
        <v>9</v>
      </c>
      <c r="C25" s="859">
        <f>SUM(D9:D11)</f>
        <v>0</v>
      </c>
      <c r="D25" s="859">
        <f t="shared" ref="D25:G25" si="1">SUM(E9:E11)</f>
        <v>9</v>
      </c>
      <c r="E25" s="859">
        <f t="shared" si="1"/>
        <v>5</v>
      </c>
      <c r="F25" s="859">
        <f t="shared" si="1"/>
        <v>2</v>
      </c>
      <c r="G25" s="859">
        <f t="shared" si="1"/>
        <v>7</v>
      </c>
      <c r="I25" s="680" t="s">
        <v>403</v>
      </c>
      <c r="J25" s="858">
        <f t="shared" ref="J25:J29" si="2">D25/E36*1000000</f>
        <v>57.833740847007263</v>
      </c>
      <c r="K25" s="858">
        <f t="shared" ref="K25:K29" si="3">G25/F36*1000000</f>
        <v>46.069452991059237</v>
      </c>
    </row>
    <row r="26" spans="1:21" x14ac:dyDescent="0.2">
      <c r="A26" s="680" t="s">
        <v>404</v>
      </c>
      <c r="B26" s="859">
        <f>C12</f>
        <v>8</v>
      </c>
      <c r="C26" s="859">
        <v>0</v>
      </c>
      <c r="D26" s="859">
        <f t="shared" ref="D26:G26" si="4">E12</f>
        <v>8</v>
      </c>
      <c r="E26" s="859">
        <f t="shared" si="4"/>
        <v>12</v>
      </c>
      <c r="F26" s="859">
        <f t="shared" si="4"/>
        <v>4</v>
      </c>
      <c r="G26" s="859">
        <f t="shared" si="4"/>
        <v>16</v>
      </c>
      <c r="I26" s="680" t="s">
        <v>404</v>
      </c>
      <c r="J26" s="858">
        <f t="shared" si="2"/>
        <v>32.820916770257682</v>
      </c>
      <c r="K26" s="858">
        <f>G26/F37*1000000</f>
        <v>67.708101909156895</v>
      </c>
    </row>
    <row r="27" spans="1:21" x14ac:dyDescent="0.2">
      <c r="A27" s="680" t="s">
        <v>405</v>
      </c>
      <c r="B27" s="859">
        <f>C13</f>
        <v>12</v>
      </c>
      <c r="C27" s="859">
        <f t="shared" ref="C27:G27" si="5">D13</f>
        <v>1</v>
      </c>
      <c r="D27" s="859">
        <f t="shared" si="5"/>
        <v>13</v>
      </c>
      <c r="E27" s="859">
        <f t="shared" si="5"/>
        <v>11</v>
      </c>
      <c r="F27" s="859">
        <v>0</v>
      </c>
      <c r="G27" s="859">
        <f t="shared" si="5"/>
        <v>11</v>
      </c>
      <c r="I27" s="680" t="s">
        <v>405</v>
      </c>
      <c r="J27" s="858">
        <f>D27/E38*1000000</f>
        <v>62.88456329089432</v>
      </c>
      <c r="K27" s="858">
        <f t="shared" si="3"/>
        <v>53.922361603356912</v>
      </c>
    </row>
    <row r="28" spans="1:21" x14ac:dyDescent="0.2">
      <c r="A28" s="680" t="s">
        <v>406</v>
      </c>
      <c r="B28" s="859">
        <f>SUM(C14:C15)</f>
        <v>7</v>
      </c>
      <c r="C28" s="859">
        <f t="shared" ref="C28:G28" si="6">SUM(D14:D15)</f>
        <v>2</v>
      </c>
      <c r="D28" s="859">
        <f t="shared" si="6"/>
        <v>9</v>
      </c>
      <c r="E28" s="859">
        <f t="shared" si="6"/>
        <v>10</v>
      </c>
      <c r="F28" s="859">
        <f t="shared" si="6"/>
        <v>1</v>
      </c>
      <c r="G28" s="859">
        <f t="shared" si="6"/>
        <v>11</v>
      </c>
      <c r="I28" s="680" t="s">
        <v>406</v>
      </c>
      <c r="J28" s="858">
        <f t="shared" si="2"/>
        <v>48.746404952634741</v>
      </c>
      <c r="K28" s="858">
        <f t="shared" si="3"/>
        <v>58.591201199521684</v>
      </c>
      <c r="N28" s="558" t="s">
        <v>188</v>
      </c>
    </row>
    <row r="29" spans="1:21" x14ac:dyDescent="0.2">
      <c r="A29" s="680" t="s">
        <v>407</v>
      </c>
      <c r="B29" s="859">
        <f>C16</f>
        <v>28</v>
      </c>
      <c r="C29" s="859">
        <f t="shared" ref="C29:G30" si="7">D16</f>
        <v>7</v>
      </c>
      <c r="D29" s="859">
        <f t="shared" si="7"/>
        <v>35</v>
      </c>
      <c r="E29" s="859">
        <f t="shared" si="7"/>
        <v>8</v>
      </c>
      <c r="F29" s="859">
        <f t="shared" si="7"/>
        <v>3</v>
      </c>
      <c r="G29" s="859">
        <f t="shared" si="7"/>
        <v>11</v>
      </c>
      <c r="I29" s="680" t="s">
        <v>407</v>
      </c>
      <c r="J29" s="858">
        <f t="shared" si="2"/>
        <v>112.07244362756086</v>
      </c>
      <c r="K29" s="858">
        <f t="shared" si="3"/>
        <v>34.865348439537939</v>
      </c>
    </row>
    <row r="30" spans="1:21" x14ac:dyDescent="0.2">
      <c r="A30" s="855" t="s">
        <v>408</v>
      </c>
      <c r="B30" s="884">
        <f>C17</f>
        <v>1</v>
      </c>
      <c r="C30" s="884">
        <f t="shared" si="7"/>
        <v>2</v>
      </c>
      <c r="D30" s="884">
        <f t="shared" si="7"/>
        <v>3</v>
      </c>
      <c r="E30" s="884">
        <f t="shared" si="7"/>
        <v>1</v>
      </c>
      <c r="F30" s="884">
        <v>0</v>
      </c>
      <c r="G30" s="884">
        <f t="shared" si="7"/>
        <v>1</v>
      </c>
      <c r="J30" s="858"/>
      <c r="K30" s="858"/>
    </row>
    <row r="31" spans="1:21" x14ac:dyDescent="0.2">
      <c r="A31" s="680" t="s">
        <v>409</v>
      </c>
      <c r="B31" s="859">
        <f>SUM(B24:B30)</f>
        <v>66</v>
      </c>
      <c r="C31" s="859">
        <f t="shared" ref="C31:F31" si="8">SUM(C24:C30)</f>
        <v>12</v>
      </c>
      <c r="D31" s="859">
        <f t="shared" si="8"/>
        <v>78</v>
      </c>
      <c r="E31" s="859">
        <f t="shared" si="8"/>
        <v>48</v>
      </c>
      <c r="F31" s="859">
        <f t="shared" si="8"/>
        <v>11</v>
      </c>
      <c r="G31" s="859">
        <f>SUM(G24:G30)</f>
        <v>59</v>
      </c>
      <c r="H31" s="885"/>
      <c r="I31" s="859" t="s">
        <v>420</v>
      </c>
      <c r="J31" s="858">
        <f>D31/E42*1000000</f>
        <v>60.125199164722233</v>
      </c>
      <c r="K31" s="858">
        <f>G31/F42*1000000</f>
        <v>45.826079155619539</v>
      </c>
    </row>
    <row r="33" spans="1:8" x14ac:dyDescent="0.2">
      <c r="B33" s="886" t="s">
        <v>421</v>
      </c>
      <c r="C33" s="887"/>
      <c r="D33" s="888"/>
      <c r="E33" s="881" t="s">
        <v>422</v>
      </c>
      <c r="F33" s="882"/>
    </row>
    <row r="34" spans="1:8" x14ac:dyDescent="0.2">
      <c r="A34" s="680"/>
      <c r="B34" s="883">
        <v>2019</v>
      </c>
      <c r="C34" s="883">
        <v>2020</v>
      </c>
      <c r="D34" s="883">
        <v>2021</v>
      </c>
      <c r="E34" s="883">
        <v>2019</v>
      </c>
      <c r="F34" s="883">
        <v>2020</v>
      </c>
      <c r="H34" s="446"/>
    </row>
    <row r="35" spans="1:8" x14ac:dyDescent="0.2">
      <c r="A35" s="680" t="s">
        <v>402</v>
      </c>
      <c r="B35" s="889">
        <v>195749</v>
      </c>
      <c r="C35" s="889">
        <v>192796</v>
      </c>
      <c r="D35" s="890">
        <v>191175</v>
      </c>
      <c r="E35" s="891">
        <f>(B35+C35)/2</f>
        <v>194272.5</v>
      </c>
      <c r="F35" s="891">
        <f>(C35+D35)/2</f>
        <v>191985.5</v>
      </c>
      <c r="H35" s="446"/>
    </row>
    <row r="36" spans="1:8" x14ac:dyDescent="0.2">
      <c r="A36" s="680" t="s">
        <v>403</v>
      </c>
      <c r="B36" s="889">
        <v>157302</v>
      </c>
      <c r="C36" s="889">
        <v>153935</v>
      </c>
      <c r="D36" s="890">
        <v>149954</v>
      </c>
      <c r="E36" s="891">
        <f t="shared" ref="E36:F42" si="9">(B36+C36)/2</f>
        <v>155618.5</v>
      </c>
      <c r="F36" s="891">
        <f t="shared" si="9"/>
        <v>151944.5</v>
      </c>
      <c r="H36" s="446"/>
    </row>
    <row r="37" spans="1:8" x14ac:dyDescent="0.2">
      <c r="A37" s="680" t="s">
        <v>404</v>
      </c>
      <c r="B37" s="889">
        <v>247021</v>
      </c>
      <c r="C37" s="889">
        <v>240473</v>
      </c>
      <c r="D37" s="890">
        <v>232144</v>
      </c>
      <c r="E37" s="891">
        <f t="shared" si="9"/>
        <v>243747</v>
      </c>
      <c r="F37" s="891">
        <f t="shared" si="9"/>
        <v>236308.5</v>
      </c>
      <c r="H37" s="446"/>
    </row>
    <row r="38" spans="1:8" x14ac:dyDescent="0.2">
      <c r="A38" s="680" t="s">
        <v>405</v>
      </c>
      <c r="B38" s="889">
        <v>207653</v>
      </c>
      <c r="C38" s="889">
        <v>205803</v>
      </c>
      <c r="D38" s="890">
        <v>202191</v>
      </c>
      <c r="E38" s="891">
        <f t="shared" si="9"/>
        <v>206728</v>
      </c>
      <c r="F38" s="891">
        <f t="shared" si="9"/>
        <v>203997</v>
      </c>
      <c r="H38" s="446"/>
    </row>
    <row r="39" spans="1:8" x14ac:dyDescent="0.2">
      <c r="A39" s="680" t="s">
        <v>406</v>
      </c>
      <c r="B39" s="889">
        <v>182612</v>
      </c>
      <c r="C39" s="889">
        <v>186646</v>
      </c>
      <c r="D39" s="890">
        <v>188837</v>
      </c>
      <c r="E39" s="891">
        <f>(B39+C39)/2</f>
        <v>184629</v>
      </c>
      <c r="F39" s="891">
        <f t="shared" si="9"/>
        <v>187741.5</v>
      </c>
      <c r="H39" s="446"/>
    </row>
    <row r="40" spans="1:8" x14ac:dyDescent="0.2">
      <c r="A40" s="680" t="s">
        <v>407</v>
      </c>
      <c r="B40" s="889">
        <v>310308</v>
      </c>
      <c r="C40" s="889">
        <v>314288</v>
      </c>
      <c r="D40" s="890">
        <v>316711</v>
      </c>
      <c r="E40" s="891">
        <f>(B40+C40)/2</f>
        <v>312298</v>
      </c>
      <c r="F40" s="891">
        <f t="shared" si="9"/>
        <v>315499.5</v>
      </c>
      <c r="H40" s="446"/>
    </row>
    <row r="41" spans="1:8" x14ac:dyDescent="0.2">
      <c r="D41" s="567"/>
      <c r="F41" s="891"/>
      <c r="H41" s="446"/>
    </row>
    <row r="42" spans="1:8" x14ac:dyDescent="0.2">
      <c r="A42" s="859" t="s">
        <v>420</v>
      </c>
      <c r="B42" s="892">
        <f>SUM(B35:B40)</f>
        <v>1300645</v>
      </c>
      <c r="C42" s="892">
        <f>SUM(C35:C40)</f>
        <v>1293941</v>
      </c>
      <c r="D42" s="892">
        <f>SUM(D35:D40)</f>
        <v>1281012</v>
      </c>
      <c r="E42" s="891">
        <f>(B42+C42)/2</f>
        <v>1297293</v>
      </c>
      <c r="F42" s="891">
        <f t="shared" si="9"/>
        <v>1287476.5</v>
      </c>
      <c r="H42" s="446"/>
    </row>
    <row r="43" spans="1:8" x14ac:dyDescent="0.2">
      <c r="H43" s="446"/>
    </row>
    <row r="44" spans="1:8" x14ac:dyDescent="0.2">
      <c r="H44" s="446"/>
    </row>
    <row r="45" spans="1:8" x14ac:dyDescent="0.2">
      <c r="H45" s="446"/>
    </row>
    <row r="46" spans="1:8" x14ac:dyDescent="0.2">
      <c r="H46" s="446"/>
    </row>
    <row r="47" spans="1:8" x14ac:dyDescent="0.2">
      <c r="H47" s="446"/>
    </row>
    <row r="48" spans="1:8" x14ac:dyDescent="0.2">
      <c r="H48" s="446"/>
    </row>
    <row r="49" spans="8:8" x14ac:dyDescent="0.2">
      <c r="H49" s="446"/>
    </row>
    <row r="50" spans="8:8" x14ac:dyDescent="0.2">
      <c r="H50" s="446"/>
    </row>
    <row r="51" spans="8:8" x14ac:dyDescent="0.2">
      <c r="H51" s="446"/>
    </row>
    <row r="52" spans="8:8" x14ac:dyDescent="0.2">
      <c r="H52" s="446"/>
    </row>
    <row r="53" spans="8:8" x14ac:dyDescent="0.2">
      <c r="H53" s="446"/>
    </row>
    <row r="54" spans="8:8" x14ac:dyDescent="0.2">
      <c r="H54" s="446"/>
    </row>
    <row r="55" spans="8:8" x14ac:dyDescent="0.2">
      <c r="H55" s="446"/>
    </row>
    <row r="56" spans="8:8" x14ac:dyDescent="0.2">
      <c r="H56" s="446"/>
    </row>
  </sheetData>
  <mergeCells count="12">
    <mergeCell ref="A3:B3"/>
    <mergeCell ref="B22:D22"/>
    <mergeCell ref="E22:G22"/>
    <mergeCell ref="J22:K22"/>
    <mergeCell ref="B33:D33"/>
    <mergeCell ref="E33:F33"/>
    <mergeCell ref="A2:B2"/>
    <mergeCell ref="C2:E2"/>
    <mergeCell ref="F2:H2"/>
    <mergeCell ref="K2:M2"/>
    <mergeCell ref="N2:P2"/>
    <mergeCell ref="Q2:S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D2979-FC9E-46BB-8708-BDDD0B2F260C}">
  <dimension ref="A2:P74"/>
  <sheetViews>
    <sheetView zoomScaleNormal="100" workbookViewId="0">
      <selection activeCell="D7" sqref="D7:W7"/>
    </sheetView>
  </sheetViews>
  <sheetFormatPr defaultRowHeight="12.75" x14ac:dyDescent="0.2"/>
  <cols>
    <col min="1" max="1" width="10.875" style="894" customWidth="1"/>
    <col min="2" max="2" width="8.75" style="894" bestFit="1" customWidth="1"/>
    <col min="3" max="3" width="12.875" style="894" customWidth="1"/>
    <col min="4" max="9" width="9" style="894"/>
    <col min="10" max="10" width="12" style="894" customWidth="1"/>
    <col min="11" max="14" width="9" style="894"/>
    <col min="15" max="15" width="6.375" style="894" customWidth="1"/>
    <col min="16" max="16384" width="9" style="894"/>
  </cols>
  <sheetData>
    <row r="2" spans="1:16" s="424" customFormat="1" x14ac:dyDescent="0.2">
      <c r="A2" s="629" t="s">
        <v>143</v>
      </c>
      <c r="B2" s="631"/>
      <c r="C2" s="304">
        <v>2011</v>
      </c>
      <c r="D2" s="305"/>
      <c r="E2" s="305"/>
      <c r="F2" s="696"/>
      <c r="G2" s="304" t="s">
        <v>20</v>
      </c>
      <c r="H2" s="305"/>
      <c r="I2" s="305"/>
      <c r="J2" s="696"/>
      <c r="K2" s="304" t="s">
        <v>147</v>
      </c>
      <c r="L2" s="305"/>
      <c r="M2" s="305"/>
      <c r="N2" s="696"/>
      <c r="P2" s="893" t="s">
        <v>423</v>
      </c>
    </row>
    <row r="3" spans="1:16" s="424" customFormat="1" ht="31.5" x14ac:dyDescent="0.2">
      <c r="A3" s="629" t="s">
        <v>138</v>
      </c>
      <c r="B3" s="631"/>
      <c r="C3" s="308" t="s">
        <v>424</v>
      </c>
      <c r="D3" s="308" t="s">
        <v>425</v>
      </c>
      <c r="E3" s="308" t="s">
        <v>426</v>
      </c>
      <c r="F3" s="308" t="s">
        <v>132</v>
      </c>
      <c r="G3" s="308" t="s">
        <v>424</v>
      </c>
      <c r="H3" s="308" t="s">
        <v>425</v>
      </c>
      <c r="I3" s="308" t="s">
        <v>426</v>
      </c>
      <c r="J3" s="308" t="s">
        <v>132</v>
      </c>
      <c r="K3" s="308" t="s">
        <v>424</v>
      </c>
      <c r="L3" s="308" t="s">
        <v>425</v>
      </c>
      <c r="M3" s="308" t="s">
        <v>426</v>
      </c>
      <c r="N3" s="308" t="s">
        <v>132</v>
      </c>
    </row>
    <row r="4" spans="1:16" s="424" customFormat="1" ht="13.5" x14ac:dyDescent="0.25">
      <c r="A4" s="314" t="s">
        <v>27</v>
      </c>
      <c r="B4" s="633" t="s">
        <v>144</v>
      </c>
      <c r="C4" s="635">
        <v>153632</v>
      </c>
      <c r="D4" s="635">
        <v>19155</v>
      </c>
      <c r="E4" s="635">
        <v>32851</v>
      </c>
      <c r="F4" s="635">
        <v>205638</v>
      </c>
      <c r="G4" s="635">
        <v>122100</v>
      </c>
      <c r="H4" s="635">
        <v>19817</v>
      </c>
      <c r="I4" s="635">
        <v>30266</v>
      </c>
      <c r="J4" s="635">
        <v>172183</v>
      </c>
      <c r="K4" s="635">
        <v>81977</v>
      </c>
      <c r="L4" s="635">
        <v>12720</v>
      </c>
      <c r="M4" s="635">
        <v>23601</v>
      </c>
      <c r="N4" s="635">
        <v>118298</v>
      </c>
    </row>
    <row r="5" spans="1:16" ht="13.5" x14ac:dyDescent="0.25">
      <c r="A5" s="314" t="s">
        <v>137</v>
      </c>
      <c r="B5" s="633" t="s">
        <v>144</v>
      </c>
      <c r="C5" s="637">
        <v>3114</v>
      </c>
      <c r="D5" s="637">
        <v>313</v>
      </c>
      <c r="E5" s="637">
        <v>631</v>
      </c>
      <c r="F5" s="637">
        <v>4058</v>
      </c>
      <c r="G5" s="637">
        <v>2262</v>
      </c>
      <c r="H5" s="637">
        <v>329</v>
      </c>
      <c r="I5" s="637">
        <v>569</v>
      </c>
      <c r="J5" s="637">
        <v>3160</v>
      </c>
      <c r="K5" s="637">
        <v>1512</v>
      </c>
      <c r="L5" s="637">
        <v>228</v>
      </c>
      <c r="M5" s="637">
        <v>465</v>
      </c>
      <c r="N5" s="637">
        <v>2205</v>
      </c>
    </row>
    <row r="6" spans="1:16" ht="13.5" x14ac:dyDescent="0.25">
      <c r="A6" s="314" t="s">
        <v>270</v>
      </c>
      <c r="B6" s="633" t="s">
        <v>144</v>
      </c>
      <c r="C6" s="635">
        <v>550</v>
      </c>
      <c r="D6" s="635">
        <v>67</v>
      </c>
      <c r="E6" s="635">
        <v>195</v>
      </c>
      <c r="F6" s="635">
        <v>812</v>
      </c>
      <c r="G6" s="635">
        <v>401</v>
      </c>
      <c r="H6" s="635">
        <v>91</v>
      </c>
      <c r="I6" s="635">
        <v>137</v>
      </c>
      <c r="J6" s="635">
        <v>629</v>
      </c>
      <c r="K6" s="635">
        <v>239</v>
      </c>
      <c r="L6" s="635">
        <v>41</v>
      </c>
      <c r="M6" s="635">
        <v>131</v>
      </c>
      <c r="N6" s="635">
        <v>411</v>
      </c>
    </row>
    <row r="7" spans="1:16" ht="13.5" x14ac:dyDescent="0.25">
      <c r="A7" s="314" t="s">
        <v>271</v>
      </c>
      <c r="B7" s="633" t="s">
        <v>144</v>
      </c>
      <c r="C7" s="637">
        <v>800</v>
      </c>
      <c r="D7" s="637">
        <v>59</v>
      </c>
      <c r="E7" s="637">
        <v>145</v>
      </c>
      <c r="F7" s="637">
        <v>1004</v>
      </c>
      <c r="G7" s="637">
        <v>634</v>
      </c>
      <c r="H7" s="637">
        <v>57</v>
      </c>
      <c r="I7" s="637">
        <v>163</v>
      </c>
      <c r="J7" s="637">
        <v>854</v>
      </c>
      <c r="K7" s="637">
        <v>403</v>
      </c>
      <c r="L7" s="637">
        <v>46</v>
      </c>
      <c r="M7" s="637">
        <v>128</v>
      </c>
      <c r="N7" s="637">
        <v>577</v>
      </c>
    </row>
    <row r="8" spans="1:16" ht="13.5" x14ac:dyDescent="0.25">
      <c r="A8" s="314" t="s">
        <v>272</v>
      </c>
      <c r="B8" s="633" t="s">
        <v>144</v>
      </c>
      <c r="C8" s="635">
        <v>946</v>
      </c>
      <c r="D8" s="635">
        <v>106</v>
      </c>
      <c r="E8" s="635">
        <v>115</v>
      </c>
      <c r="F8" s="635">
        <v>1167</v>
      </c>
      <c r="G8" s="635">
        <v>629</v>
      </c>
      <c r="H8" s="635">
        <v>106</v>
      </c>
      <c r="I8" s="635">
        <v>111</v>
      </c>
      <c r="J8" s="635">
        <v>846</v>
      </c>
      <c r="K8" s="635">
        <v>484</v>
      </c>
      <c r="L8" s="635">
        <v>90</v>
      </c>
      <c r="M8" s="635">
        <v>86</v>
      </c>
      <c r="N8" s="635">
        <v>660</v>
      </c>
    </row>
    <row r="9" spans="1:16" ht="13.5" x14ac:dyDescent="0.25">
      <c r="A9" s="314" t="s">
        <v>273</v>
      </c>
      <c r="B9" s="633" t="s">
        <v>144</v>
      </c>
      <c r="C9" s="637">
        <v>818</v>
      </c>
      <c r="D9" s="637">
        <v>81</v>
      </c>
      <c r="E9" s="637">
        <v>176</v>
      </c>
      <c r="F9" s="637">
        <v>1075</v>
      </c>
      <c r="G9" s="637">
        <v>598</v>
      </c>
      <c r="H9" s="637">
        <v>75</v>
      </c>
      <c r="I9" s="637">
        <v>158</v>
      </c>
      <c r="J9" s="637">
        <v>831</v>
      </c>
      <c r="K9" s="637">
        <v>386</v>
      </c>
      <c r="L9" s="637">
        <v>51</v>
      </c>
      <c r="M9" s="637">
        <v>120</v>
      </c>
      <c r="N9" s="637">
        <v>557</v>
      </c>
    </row>
    <row r="11" spans="1:16" x14ac:dyDescent="0.2">
      <c r="A11" s="895" t="s">
        <v>427</v>
      </c>
    </row>
    <row r="12" spans="1:16" x14ac:dyDescent="0.2">
      <c r="A12" s="896" t="s">
        <v>136</v>
      </c>
      <c r="B12" s="712">
        <v>2011</v>
      </c>
      <c r="C12" s="711"/>
      <c r="D12" s="711"/>
      <c r="E12" s="713"/>
      <c r="F12" s="712">
        <v>2019</v>
      </c>
      <c r="G12" s="711"/>
      <c r="H12" s="711"/>
      <c r="I12" s="711"/>
      <c r="J12" s="712">
        <v>2020</v>
      </c>
      <c r="K12" s="711"/>
      <c r="L12" s="711"/>
      <c r="M12" s="711"/>
    </row>
    <row r="13" spans="1:16" ht="34.5" thickBot="1" x14ac:dyDescent="0.25">
      <c r="A13" s="897"/>
      <c r="B13" s="898" t="s">
        <v>424</v>
      </c>
      <c r="C13" s="715" t="s">
        <v>425</v>
      </c>
      <c r="D13" s="715" t="s">
        <v>426</v>
      </c>
      <c r="E13" s="716" t="s">
        <v>132</v>
      </c>
      <c r="F13" s="898" t="s">
        <v>424</v>
      </c>
      <c r="G13" s="715" t="s">
        <v>425</v>
      </c>
      <c r="H13" s="715" t="s">
        <v>426</v>
      </c>
      <c r="I13" s="715" t="s">
        <v>132</v>
      </c>
      <c r="J13" s="898" t="s">
        <v>424</v>
      </c>
      <c r="K13" s="715" t="s">
        <v>425</v>
      </c>
      <c r="L13" s="715" t="s">
        <v>426</v>
      </c>
      <c r="M13" s="715" t="s">
        <v>132</v>
      </c>
    </row>
    <row r="14" spans="1:16" x14ac:dyDescent="0.2">
      <c r="A14" s="738" t="s">
        <v>27</v>
      </c>
      <c r="B14" s="736">
        <v>153632</v>
      </c>
      <c r="C14" s="735">
        <v>19155</v>
      </c>
      <c r="D14" s="735">
        <v>32851</v>
      </c>
      <c r="E14" s="737">
        <v>205638</v>
      </c>
      <c r="F14" s="736">
        <v>122100</v>
      </c>
      <c r="G14" s="735">
        <v>19817</v>
      </c>
      <c r="H14" s="735">
        <v>30266</v>
      </c>
      <c r="I14" s="735">
        <v>172183</v>
      </c>
      <c r="J14" s="736">
        <v>81977</v>
      </c>
      <c r="K14" s="735">
        <v>12720</v>
      </c>
      <c r="L14" s="735">
        <v>23601</v>
      </c>
      <c r="M14" s="735">
        <v>118298</v>
      </c>
    </row>
    <row r="15" spans="1:16" x14ac:dyDescent="0.2">
      <c r="A15" s="738" t="s">
        <v>137</v>
      </c>
      <c r="B15" s="736">
        <v>3114</v>
      </c>
      <c r="C15" s="735">
        <v>313</v>
      </c>
      <c r="D15" s="735">
        <v>631</v>
      </c>
      <c r="E15" s="737">
        <v>4058</v>
      </c>
      <c r="F15" s="736">
        <v>2262</v>
      </c>
      <c r="G15" s="735">
        <v>329</v>
      </c>
      <c r="H15" s="735">
        <v>569</v>
      </c>
      <c r="I15" s="735">
        <v>3160</v>
      </c>
      <c r="J15" s="736">
        <v>1512</v>
      </c>
      <c r="K15" s="735">
        <v>228</v>
      </c>
      <c r="L15" s="735">
        <v>465</v>
      </c>
      <c r="M15" s="735">
        <v>2205</v>
      </c>
      <c r="P15" s="558" t="s">
        <v>188</v>
      </c>
    </row>
    <row r="16" spans="1:16" x14ac:dyDescent="0.2">
      <c r="A16" s="724" t="s">
        <v>270</v>
      </c>
      <c r="B16" s="722">
        <v>550</v>
      </c>
      <c r="C16" s="721">
        <v>67</v>
      </c>
      <c r="D16" s="721">
        <v>195</v>
      </c>
      <c r="E16" s="723">
        <v>812</v>
      </c>
      <c r="F16" s="722">
        <v>401</v>
      </c>
      <c r="G16" s="721">
        <v>91</v>
      </c>
      <c r="H16" s="721">
        <v>137</v>
      </c>
      <c r="I16" s="721">
        <v>629</v>
      </c>
      <c r="J16" s="722">
        <v>239</v>
      </c>
      <c r="K16" s="721">
        <v>41</v>
      </c>
      <c r="L16" s="721">
        <v>131</v>
      </c>
      <c r="M16" s="721">
        <v>411</v>
      </c>
    </row>
    <row r="17" spans="1:14" x14ac:dyDescent="0.2">
      <c r="A17" s="724" t="s">
        <v>271</v>
      </c>
      <c r="B17" s="722">
        <v>800</v>
      </c>
      <c r="C17" s="721">
        <v>59</v>
      </c>
      <c r="D17" s="721">
        <v>145</v>
      </c>
      <c r="E17" s="723">
        <v>1004</v>
      </c>
      <c r="F17" s="722">
        <v>634</v>
      </c>
      <c r="G17" s="721">
        <v>57</v>
      </c>
      <c r="H17" s="721">
        <v>163</v>
      </c>
      <c r="I17" s="721">
        <v>854</v>
      </c>
      <c r="J17" s="722">
        <v>403</v>
      </c>
      <c r="K17" s="721">
        <v>46</v>
      </c>
      <c r="L17" s="721">
        <v>128</v>
      </c>
      <c r="M17" s="721">
        <v>577</v>
      </c>
    </row>
    <row r="18" spans="1:14" x14ac:dyDescent="0.2">
      <c r="A18" s="724" t="s">
        <v>272</v>
      </c>
      <c r="B18" s="722">
        <v>946</v>
      </c>
      <c r="C18" s="721">
        <v>106</v>
      </c>
      <c r="D18" s="721">
        <v>115</v>
      </c>
      <c r="E18" s="723">
        <v>1167</v>
      </c>
      <c r="F18" s="722">
        <v>629</v>
      </c>
      <c r="G18" s="721">
        <v>106</v>
      </c>
      <c r="H18" s="721">
        <v>111</v>
      </c>
      <c r="I18" s="721">
        <v>846</v>
      </c>
      <c r="J18" s="722">
        <v>484</v>
      </c>
      <c r="K18" s="721">
        <v>90</v>
      </c>
      <c r="L18" s="721">
        <v>86</v>
      </c>
      <c r="M18" s="721">
        <v>660</v>
      </c>
    </row>
    <row r="19" spans="1:14" x14ac:dyDescent="0.2">
      <c r="A19" s="724" t="s">
        <v>273</v>
      </c>
      <c r="B19" s="722">
        <v>818</v>
      </c>
      <c r="C19" s="721">
        <v>81</v>
      </c>
      <c r="D19" s="721">
        <v>176</v>
      </c>
      <c r="E19" s="723">
        <v>1075</v>
      </c>
      <c r="F19" s="722">
        <v>598</v>
      </c>
      <c r="G19" s="721">
        <v>75</v>
      </c>
      <c r="H19" s="721">
        <v>158</v>
      </c>
      <c r="I19" s="721">
        <v>831</v>
      </c>
      <c r="J19" s="722">
        <v>386</v>
      </c>
      <c r="K19" s="721">
        <v>51</v>
      </c>
      <c r="L19" s="721">
        <v>120</v>
      </c>
      <c r="M19" s="721">
        <v>557</v>
      </c>
    </row>
    <row r="21" spans="1:14" s="424" customFormat="1" ht="33.75" x14ac:dyDescent="0.2">
      <c r="A21" s="899"/>
      <c r="B21" s="820"/>
      <c r="C21" s="308" t="s">
        <v>2</v>
      </c>
      <c r="D21" s="308">
        <v>2011</v>
      </c>
      <c r="E21" s="308" t="s">
        <v>19</v>
      </c>
      <c r="F21" s="308" t="s">
        <v>20</v>
      </c>
      <c r="G21" s="308" t="s">
        <v>147</v>
      </c>
      <c r="I21" s="894"/>
      <c r="J21" s="894"/>
      <c r="K21" s="894"/>
      <c r="L21" s="900" t="s">
        <v>428</v>
      </c>
      <c r="M21" s="900" t="s">
        <v>429</v>
      </c>
      <c r="N21" s="900" t="s">
        <v>430</v>
      </c>
    </row>
    <row r="22" spans="1:14" s="424" customFormat="1" ht="22.5" x14ac:dyDescent="0.25">
      <c r="A22" s="901" t="s">
        <v>138</v>
      </c>
      <c r="B22" s="901" t="s">
        <v>136</v>
      </c>
      <c r="C22" s="902" t="s">
        <v>144</v>
      </c>
      <c r="D22" s="902" t="s">
        <v>144</v>
      </c>
      <c r="E22" s="902" t="s">
        <v>144</v>
      </c>
      <c r="F22" s="902" t="s">
        <v>144</v>
      </c>
      <c r="G22" s="902" t="s">
        <v>144</v>
      </c>
      <c r="I22" s="903" t="s">
        <v>270</v>
      </c>
      <c r="J22" s="904">
        <v>2001</v>
      </c>
      <c r="K22" s="720"/>
      <c r="L22" s="317">
        <v>246</v>
      </c>
      <c r="M22" s="317">
        <v>709</v>
      </c>
      <c r="N22" s="317">
        <v>56</v>
      </c>
    </row>
    <row r="23" spans="1:14" s="424" customFormat="1" ht="12.75" customHeight="1" x14ac:dyDescent="0.2">
      <c r="A23" s="905" t="s">
        <v>424</v>
      </c>
      <c r="B23" s="906" t="s">
        <v>184</v>
      </c>
      <c r="C23" s="907">
        <v>4377</v>
      </c>
      <c r="D23" s="907">
        <v>3114</v>
      </c>
      <c r="E23" s="907">
        <v>2305</v>
      </c>
      <c r="F23" s="907">
        <v>2262</v>
      </c>
      <c r="G23" s="907">
        <v>1512</v>
      </c>
      <c r="I23" s="903"/>
      <c r="J23" s="904">
        <v>2011</v>
      </c>
      <c r="K23" s="720"/>
      <c r="L23" s="635">
        <v>195</v>
      </c>
      <c r="M23" s="635">
        <v>550</v>
      </c>
      <c r="N23" s="317">
        <v>67</v>
      </c>
    </row>
    <row r="24" spans="1:14" s="424" customFormat="1" x14ac:dyDescent="0.2">
      <c r="A24" s="908"/>
      <c r="B24" s="314" t="s">
        <v>185</v>
      </c>
      <c r="C24" s="635">
        <v>709</v>
      </c>
      <c r="D24" s="909">
        <v>550</v>
      </c>
      <c r="E24" s="635">
        <v>395</v>
      </c>
      <c r="F24" s="635">
        <v>401</v>
      </c>
      <c r="G24" s="635">
        <v>239</v>
      </c>
      <c r="I24" s="903"/>
      <c r="J24" s="904">
        <v>2018</v>
      </c>
      <c r="K24" s="720"/>
      <c r="L24" s="317">
        <v>157</v>
      </c>
      <c r="M24" s="317">
        <v>395</v>
      </c>
      <c r="N24" s="317">
        <v>46</v>
      </c>
    </row>
    <row r="25" spans="1:14" s="424" customFormat="1" x14ac:dyDescent="0.2">
      <c r="A25" s="908"/>
      <c r="B25" s="314" t="s">
        <v>186</v>
      </c>
      <c r="C25" s="637">
        <v>1091</v>
      </c>
      <c r="D25" s="910">
        <v>800</v>
      </c>
      <c r="E25" s="637">
        <v>661</v>
      </c>
      <c r="F25" s="637">
        <v>634</v>
      </c>
      <c r="G25" s="637">
        <v>403</v>
      </c>
      <c r="I25" s="903"/>
      <c r="J25" s="904">
        <v>2019</v>
      </c>
      <c r="K25" s="720"/>
      <c r="L25" s="317">
        <v>137</v>
      </c>
      <c r="M25" s="317">
        <v>401</v>
      </c>
      <c r="N25" s="317">
        <v>91</v>
      </c>
    </row>
    <row r="26" spans="1:14" s="424" customFormat="1" x14ac:dyDescent="0.2">
      <c r="A26" s="908"/>
      <c r="B26" s="314" t="s">
        <v>187</v>
      </c>
      <c r="C26" s="635">
        <v>1482</v>
      </c>
      <c r="D26" s="911">
        <v>946</v>
      </c>
      <c r="E26" s="635">
        <v>674</v>
      </c>
      <c r="F26" s="635">
        <v>629</v>
      </c>
      <c r="G26" s="635">
        <v>484</v>
      </c>
      <c r="I26" s="894"/>
      <c r="J26" s="904">
        <v>2020</v>
      </c>
      <c r="K26" s="894"/>
      <c r="L26" s="317">
        <v>131</v>
      </c>
      <c r="M26" s="317">
        <v>239</v>
      </c>
      <c r="N26" s="317">
        <v>41</v>
      </c>
    </row>
    <row r="27" spans="1:14" s="424" customFormat="1" x14ac:dyDescent="0.2">
      <c r="A27" s="912"/>
      <c r="B27" s="702" t="s">
        <v>189</v>
      </c>
      <c r="C27" s="913">
        <v>1095</v>
      </c>
      <c r="D27" s="914">
        <v>818</v>
      </c>
      <c r="E27" s="913">
        <v>575</v>
      </c>
      <c r="F27" s="913">
        <v>598</v>
      </c>
      <c r="G27" s="913">
        <v>386</v>
      </c>
      <c r="I27" s="894"/>
      <c r="J27" s="894"/>
      <c r="K27" s="894"/>
      <c r="L27" s="915"/>
      <c r="M27" s="915"/>
      <c r="N27" s="915"/>
    </row>
    <row r="28" spans="1:14" s="424" customFormat="1" ht="21" customHeight="1" x14ac:dyDescent="0.2">
      <c r="A28" s="905" t="s">
        <v>425</v>
      </c>
      <c r="B28" s="916" t="s">
        <v>184</v>
      </c>
      <c r="C28" s="917">
        <v>315</v>
      </c>
      <c r="D28" s="918">
        <v>313</v>
      </c>
      <c r="E28" s="917">
        <v>284</v>
      </c>
      <c r="F28" s="917">
        <v>329</v>
      </c>
      <c r="G28" s="917">
        <v>228</v>
      </c>
      <c r="I28" s="903" t="s">
        <v>271</v>
      </c>
      <c r="J28" s="904">
        <v>2001</v>
      </c>
      <c r="K28" s="720"/>
      <c r="L28" s="317">
        <v>200</v>
      </c>
      <c r="M28" s="317">
        <v>1091</v>
      </c>
      <c r="N28" s="317">
        <v>61</v>
      </c>
    </row>
    <row r="29" spans="1:14" s="424" customFormat="1" ht="12.75" customHeight="1" x14ac:dyDescent="0.2">
      <c r="A29" s="908"/>
      <c r="B29" s="314" t="s">
        <v>185</v>
      </c>
      <c r="C29" s="635">
        <v>56</v>
      </c>
      <c r="D29" s="909">
        <v>67</v>
      </c>
      <c r="E29" s="635">
        <v>46</v>
      </c>
      <c r="F29" s="635">
        <v>91</v>
      </c>
      <c r="G29" s="635">
        <v>41</v>
      </c>
      <c r="I29" s="903"/>
      <c r="J29" s="904">
        <v>2011</v>
      </c>
      <c r="K29" s="720"/>
      <c r="L29" s="637">
        <v>145</v>
      </c>
      <c r="M29" s="317">
        <v>800</v>
      </c>
      <c r="N29" s="637">
        <v>59</v>
      </c>
    </row>
    <row r="30" spans="1:14" s="424" customFormat="1" x14ac:dyDescent="0.2">
      <c r="A30" s="908"/>
      <c r="B30" s="314" t="s">
        <v>186</v>
      </c>
      <c r="C30" s="637">
        <v>61</v>
      </c>
      <c r="D30" s="910">
        <v>59</v>
      </c>
      <c r="E30" s="637">
        <v>68</v>
      </c>
      <c r="F30" s="637">
        <v>57</v>
      </c>
      <c r="G30" s="637">
        <v>46</v>
      </c>
      <c r="I30" s="903"/>
      <c r="J30" s="904">
        <v>2018</v>
      </c>
      <c r="K30" s="720"/>
      <c r="L30" s="317">
        <v>119</v>
      </c>
      <c r="M30" s="317">
        <v>661</v>
      </c>
      <c r="N30" s="317">
        <v>68</v>
      </c>
    </row>
    <row r="31" spans="1:14" s="424" customFormat="1" x14ac:dyDescent="0.2">
      <c r="A31" s="908"/>
      <c r="B31" s="314" t="s">
        <v>187</v>
      </c>
      <c r="C31" s="635">
        <v>107</v>
      </c>
      <c r="D31" s="911">
        <v>106</v>
      </c>
      <c r="E31" s="635">
        <v>94</v>
      </c>
      <c r="F31" s="635">
        <v>106</v>
      </c>
      <c r="G31" s="635">
        <v>90</v>
      </c>
      <c r="I31" s="903"/>
      <c r="J31" s="904">
        <v>2019</v>
      </c>
      <c r="K31" s="720"/>
      <c r="L31" s="317">
        <v>163</v>
      </c>
      <c r="M31" s="317">
        <v>634</v>
      </c>
      <c r="N31" s="317">
        <v>57</v>
      </c>
    </row>
    <row r="32" spans="1:14" s="424" customFormat="1" x14ac:dyDescent="0.2">
      <c r="A32" s="912"/>
      <c r="B32" s="919" t="s">
        <v>189</v>
      </c>
      <c r="C32" s="920">
        <v>91</v>
      </c>
      <c r="D32" s="921">
        <v>81</v>
      </c>
      <c r="E32" s="920">
        <v>76</v>
      </c>
      <c r="F32" s="920">
        <v>75</v>
      </c>
      <c r="G32" s="920">
        <v>51</v>
      </c>
      <c r="I32" s="894"/>
      <c r="J32" s="904">
        <v>2020</v>
      </c>
      <c r="K32" s="894"/>
      <c r="L32" s="317">
        <v>128</v>
      </c>
      <c r="M32" s="317">
        <v>403</v>
      </c>
      <c r="N32" s="317">
        <v>46</v>
      </c>
    </row>
    <row r="33" spans="1:14" s="424" customFormat="1" ht="21" customHeight="1" x14ac:dyDescent="0.2">
      <c r="A33" s="905" t="s">
        <v>426</v>
      </c>
      <c r="B33" s="906" t="s">
        <v>184</v>
      </c>
      <c r="C33" s="907">
        <v>882</v>
      </c>
      <c r="D33" s="907">
        <v>631</v>
      </c>
      <c r="E33" s="907">
        <v>556</v>
      </c>
      <c r="F33" s="907">
        <v>569</v>
      </c>
      <c r="G33" s="907">
        <v>465</v>
      </c>
      <c r="I33" s="894"/>
      <c r="J33" s="894"/>
      <c r="K33" s="894"/>
      <c r="L33" s="915"/>
      <c r="M33" s="915"/>
      <c r="N33" s="915"/>
    </row>
    <row r="34" spans="1:14" s="424" customFormat="1" x14ac:dyDescent="0.2">
      <c r="A34" s="908"/>
      <c r="B34" s="314" t="s">
        <v>185</v>
      </c>
      <c r="C34" s="635">
        <v>246</v>
      </c>
      <c r="D34" s="909">
        <v>195</v>
      </c>
      <c r="E34" s="635">
        <v>157</v>
      </c>
      <c r="F34" s="635">
        <v>137</v>
      </c>
      <c r="G34" s="635">
        <v>131</v>
      </c>
      <c r="I34" s="903" t="s">
        <v>272</v>
      </c>
      <c r="J34" s="904">
        <v>2001</v>
      </c>
      <c r="K34" s="720"/>
      <c r="L34" s="317">
        <v>196</v>
      </c>
      <c r="M34" s="317">
        <v>1482</v>
      </c>
      <c r="N34" s="317">
        <v>107</v>
      </c>
    </row>
    <row r="35" spans="1:14" s="424" customFormat="1" ht="12.75" customHeight="1" x14ac:dyDescent="0.2">
      <c r="A35" s="908"/>
      <c r="B35" s="314" t="s">
        <v>186</v>
      </c>
      <c r="C35" s="637">
        <v>200</v>
      </c>
      <c r="D35" s="910">
        <v>145</v>
      </c>
      <c r="E35" s="637">
        <v>119</v>
      </c>
      <c r="F35" s="637">
        <v>163</v>
      </c>
      <c r="G35" s="637">
        <v>128</v>
      </c>
      <c r="I35" s="903"/>
      <c r="J35" s="904">
        <v>2011</v>
      </c>
      <c r="K35" s="720"/>
      <c r="L35" s="317">
        <v>115</v>
      </c>
      <c r="M35" s="317">
        <v>946</v>
      </c>
      <c r="N35" s="317">
        <v>106</v>
      </c>
    </row>
    <row r="36" spans="1:14" s="424" customFormat="1" x14ac:dyDescent="0.2">
      <c r="A36" s="908"/>
      <c r="B36" s="314" t="s">
        <v>187</v>
      </c>
      <c r="C36" s="635">
        <v>196</v>
      </c>
      <c r="D36" s="911">
        <v>115</v>
      </c>
      <c r="E36" s="635">
        <v>117</v>
      </c>
      <c r="F36" s="635">
        <v>111</v>
      </c>
      <c r="G36" s="635">
        <v>86</v>
      </c>
      <c r="I36" s="903"/>
      <c r="J36" s="904">
        <v>2018</v>
      </c>
      <c r="K36" s="720"/>
      <c r="L36" s="317">
        <v>117</v>
      </c>
      <c r="M36" s="317">
        <v>674</v>
      </c>
      <c r="N36" s="317">
        <v>94</v>
      </c>
    </row>
    <row r="37" spans="1:14" s="424" customFormat="1" x14ac:dyDescent="0.2">
      <c r="A37" s="912"/>
      <c r="B37" s="702" t="s">
        <v>189</v>
      </c>
      <c r="C37" s="913">
        <v>240</v>
      </c>
      <c r="D37" s="914">
        <v>176</v>
      </c>
      <c r="E37" s="913">
        <v>163</v>
      </c>
      <c r="F37" s="913">
        <v>158</v>
      </c>
      <c r="G37" s="913">
        <v>120</v>
      </c>
      <c r="I37" s="903"/>
      <c r="J37" s="904">
        <v>2019</v>
      </c>
      <c r="K37" s="720"/>
      <c r="L37" s="317">
        <v>111</v>
      </c>
      <c r="M37" s="317">
        <v>629</v>
      </c>
      <c r="N37" s="317">
        <v>106</v>
      </c>
    </row>
    <row r="38" spans="1:14" s="424" customFormat="1" x14ac:dyDescent="0.2">
      <c r="A38" s="908" t="s">
        <v>132</v>
      </c>
      <c r="B38" s="916" t="s">
        <v>184</v>
      </c>
      <c r="C38" s="917">
        <v>5574</v>
      </c>
      <c r="D38" s="917">
        <v>4058</v>
      </c>
      <c r="E38" s="917">
        <v>3145</v>
      </c>
      <c r="F38" s="917">
        <v>3160</v>
      </c>
      <c r="G38" s="917">
        <v>2205</v>
      </c>
      <c r="I38" s="894"/>
      <c r="J38" s="904">
        <v>2020</v>
      </c>
      <c r="K38" s="894"/>
      <c r="L38" s="317">
        <v>86</v>
      </c>
      <c r="M38" s="317">
        <v>484</v>
      </c>
      <c r="N38" s="317">
        <v>90</v>
      </c>
    </row>
    <row r="39" spans="1:14" s="424" customFormat="1" x14ac:dyDescent="0.2">
      <c r="A39" s="908"/>
      <c r="B39" s="314" t="s">
        <v>185</v>
      </c>
      <c r="C39" s="635">
        <v>1011</v>
      </c>
      <c r="D39" s="635">
        <v>812</v>
      </c>
      <c r="E39" s="635">
        <v>598</v>
      </c>
      <c r="F39" s="635">
        <v>629</v>
      </c>
      <c r="G39" s="635">
        <v>411</v>
      </c>
      <c r="I39" s="894"/>
      <c r="J39" s="894"/>
      <c r="K39" s="894"/>
      <c r="L39" s="915"/>
      <c r="M39" s="915"/>
      <c r="N39" s="915"/>
    </row>
    <row r="40" spans="1:14" s="424" customFormat="1" x14ac:dyDescent="0.2">
      <c r="A40" s="908"/>
      <c r="B40" s="314" t="s">
        <v>186</v>
      </c>
      <c r="C40" s="637">
        <v>1352</v>
      </c>
      <c r="D40" s="637">
        <v>1004</v>
      </c>
      <c r="E40" s="637">
        <v>848</v>
      </c>
      <c r="F40" s="637">
        <v>854</v>
      </c>
      <c r="G40" s="637">
        <v>577</v>
      </c>
      <c r="I40" s="903" t="s">
        <v>273</v>
      </c>
      <c r="J40" s="904">
        <v>2001</v>
      </c>
      <c r="K40" s="720"/>
      <c r="L40" s="317">
        <v>240</v>
      </c>
      <c r="M40" s="317">
        <v>1095</v>
      </c>
      <c r="N40" s="317">
        <v>91</v>
      </c>
    </row>
    <row r="41" spans="1:14" s="424" customFormat="1" x14ac:dyDescent="0.2">
      <c r="A41" s="908"/>
      <c r="B41" s="314" t="s">
        <v>187</v>
      </c>
      <c r="C41" s="635">
        <v>1785</v>
      </c>
      <c r="D41" s="635">
        <v>1167</v>
      </c>
      <c r="E41" s="635">
        <v>885</v>
      </c>
      <c r="F41" s="635">
        <v>846</v>
      </c>
      <c r="G41" s="635">
        <v>660</v>
      </c>
      <c r="I41" s="903"/>
      <c r="J41" s="904">
        <v>2011</v>
      </c>
      <c r="K41" s="720"/>
      <c r="L41" s="317">
        <v>176</v>
      </c>
      <c r="M41" s="317">
        <v>818</v>
      </c>
      <c r="N41" s="637">
        <v>81</v>
      </c>
    </row>
    <row r="42" spans="1:14" s="424" customFormat="1" x14ac:dyDescent="0.2">
      <c r="A42" s="922"/>
      <c r="B42" s="314" t="s">
        <v>189</v>
      </c>
      <c r="C42" s="637">
        <v>1426</v>
      </c>
      <c r="D42" s="637">
        <v>1075</v>
      </c>
      <c r="E42" s="637">
        <v>814</v>
      </c>
      <c r="F42" s="637">
        <v>831</v>
      </c>
      <c r="G42" s="637">
        <v>557</v>
      </c>
      <c r="I42" s="903"/>
      <c r="J42" s="904">
        <v>2018</v>
      </c>
      <c r="K42" s="720"/>
      <c r="L42" s="317">
        <v>163</v>
      </c>
      <c r="M42" s="317">
        <v>575</v>
      </c>
      <c r="N42" s="317">
        <v>76</v>
      </c>
    </row>
    <row r="43" spans="1:14" x14ac:dyDescent="0.2">
      <c r="A43" s="923"/>
      <c r="B43" s="923"/>
      <c r="C43" s="923"/>
      <c r="D43" s="923"/>
      <c r="E43" s="923"/>
      <c r="F43" s="923"/>
      <c r="G43" s="923"/>
      <c r="H43" s="923"/>
      <c r="I43" s="903"/>
      <c r="J43" s="904">
        <v>2019</v>
      </c>
      <c r="K43" s="720"/>
      <c r="L43" s="317">
        <v>158</v>
      </c>
      <c r="M43" s="317">
        <v>598</v>
      </c>
      <c r="N43" s="317">
        <v>75</v>
      </c>
    </row>
    <row r="44" spans="1:14" x14ac:dyDescent="0.2">
      <c r="J44" s="904">
        <v>2020</v>
      </c>
      <c r="K44" s="720"/>
      <c r="L44" s="317">
        <v>120</v>
      </c>
      <c r="M44" s="317">
        <v>386</v>
      </c>
      <c r="N44" s="317">
        <v>51</v>
      </c>
    </row>
    <row r="45" spans="1:14" x14ac:dyDescent="0.2">
      <c r="A45" s="924"/>
      <c r="B45" s="924"/>
      <c r="C45" s="924"/>
      <c r="D45" s="924"/>
      <c r="E45" s="924"/>
    </row>
    <row r="46" spans="1:14" s="924" customFormat="1" x14ac:dyDescent="0.2">
      <c r="I46" s="903" t="s">
        <v>137</v>
      </c>
      <c r="J46" s="904">
        <v>2001</v>
      </c>
      <c r="K46" s="894"/>
      <c r="L46" s="721">
        <v>882</v>
      </c>
      <c r="M46" s="721">
        <v>4377</v>
      </c>
      <c r="N46" s="721">
        <v>315</v>
      </c>
    </row>
    <row r="47" spans="1:14" x14ac:dyDescent="0.2">
      <c r="A47" s="924"/>
      <c r="B47" s="924"/>
      <c r="C47" s="924"/>
      <c r="D47" s="924"/>
      <c r="E47" s="924"/>
      <c r="I47" s="903"/>
      <c r="J47" s="904">
        <v>2011</v>
      </c>
      <c r="L47" s="721">
        <v>631</v>
      </c>
      <c r="M47" s="721">
        <v>3114</v>
      </c>
      <c r="N47" s="721">
        <v>313</v>
      </c>
    </row>
    <row r="48" spans="1:14" x14ac:dyDescent="0.2">
      <c r="A48" s="924"/>
      <c r="B48" s="924"/>
      <c r="C48" s="924"/>
      <c r="D48" s="924"/>
      <c r="E48" s="924"/>
      <c r="I48" s="903"/>
      <c r="J48" s="904">
        <v>2018</v>
      </c>
      <c r="L48" s="721">
        <v>531</v>
      </c>
      <c r="M48" s="721">
        <v>2222</v>
      </c>
      <c r="N48" s="721">
        <v>284</v>
      </c>
    </row>
    <row r="49" spans="1:14" x14ac:dyDescent="0.2">
      <c r="A49" s="924"/>
      <c r="B49" s="924"/>
      <c r="C49" s="924"/>
      <c r="D49" s="924"/>
      <c r="E49" s="924"/>
      <c r="I49" s="903"/>
      <c r="J49" s="904">
        <v>2019</v>
      </c>
      <c r="L49" s="721">
        <v>544</v>
      </c>
      <c r="M49" s="721">
        <v>2116</v>
      </c>
      <c r="N49" s="721">
        <v>286</v>
      </c>
    </row>
    <row r="50" spans="1:14" x14ac:dyDescent="0.2">
      <c r="A50" s="924"/>
      <c r="B50" s="924"/>
      <c r="C50" s="924"/>
      <c r="D50" s="924"/>
      <c r="E50" s="924"/>
      <c r="J50" s="904">
        <v>2020</v>
      </c>
      <c r="L50" s="721">
        <v>556</v>
      </c>
      <c r="M50" s="721">
        <v>2305</v>
      </c>
      <c r="N50" s="721">
        <v>284</v>
      </c>
    </row>
    <row r="51" spans="1:14" x14ac:dyDescent="0.2">
      <c r="A51" s="924"/>
      <c r="B51" s="924"/>
      <c r="C51" s="924"/>
      <c r="D51" s="924"/>
      <c r="E51" s="924"/>
    </row>
    <row r="52" spans="1:14" s="924" customFormat="1" x14ac:dyDescent="0.2"/>
    <row r="53" spans="1:14" x14ac:dyDescent="0.2">
      <c r="A53" s="924"/>
      <c r="B53" s="924"/>
      <c r="C53" s="924"/>
      <c r="D53" s="924"/>
      <c r="E53" s="924"/>
    </row>
    <row r="54" spans="1:14" x14ac:dyDescent="0.2">
      <c r="A54" s="924"/>
      <c r="B54" s="924"/>
      <c r="C54" s="924"/>
      <c r="D54" s="924"/>
      <c r="E54" s="924"/>
    </row>
    <row r="55" spans="1:14" x14ac:dyDescent="0.2">
      <c r="A55" s="924"/>
      <c r="B55" s="924"/>
      <c r="C55" s="924"/>
      <c r="D55" s="924"/>
      <c r="E55" s="924"/>
    </row>
    <row r="56" spans="1:14" x14ac:dyDescent="0.2">
      <c r="A56" s="924"/>
      <c r="B56" s="924"/>
      <c r="C56" s="924"/>
      <c r="D56" s="924"/>
      <c r="E56" s="924"/>
    </row>
    <row r="57" spans="1:14" x14ac:dyDescent="0.2">
      <c r="A57" s="924"/>
      <c r="B57" s="924"/>
      <c r="C57" s="924"/>
      <c r="D57" s="924"/>
      <c r="E57" s="924"/>
    </row>
    <row r="58" spans="1:14" s="924" customFormat="1" x14ac:dyDescent="0.2"/>
    <row r="59" spans="1:14" x14ac:dyDescent="0.2">
      <c r="A59" s="924"/>
      <c r="B59" s="924"/>
      <c r="C59" s="924"/>
      <c r="D59" s="924"/>
      <c r="E59" s="924"/>
    </row>
    <row r="60" spans="1:14" x14ac:dyDescent="0.2">
      <c r="A60" s="924"/>
      <c r="B60" s="924"/>
      <c r="C60" s="924"/>
      <c r="D60" s="924"/>
      <c r="E60" s="924"/>
    </row>
    <row r="61" spans="1:14" x14ac:dyDescent="0.2">
      <c r="A61" s="924"/>
      <c r="B61" s="924"/>
      <c r="C61" s="924"/>
      <c r="D61" s="924"/>
      <c r="E61" s="924"/>
    </row>
    <row r="62" spans="1:14" x14ac:dyDescent="0.2">
      <c r="A62" s="924"/>
      <c r="B62" s="924"/>
      <c r="C62" s="924"/>
      <c r="D62" s="924"/>
      <c r="E62" s="924"/>
    </row>
    <row r="63" spans="1:14" x14ac:dyDescent="0.2">
      <c r="A63" s="924"/>
      <c r="B63" s="924"/>
      <c r="C63" s="924"/>
      <c r="D63" s="924"/>
      <c r="E63" s="924"/>
    </row>
    <row r="64" spans="1:14" s="924" customFormat="1" x14ac:dyDescent="0.2"/>
    <row r="65" spans="1:5" x14ac:dyDescent="0.2">
      <c r="A65" s="924"/>
      <c r="B65" s="924"/>
      <c r="C65" s="924"/>
      <c r="D65" s="924"/>
      <c r="E65" s="924"/>
    </row>
    <row r="66" spans="1:5" x14ac:dyDescent="0.2">
      <c r="A66" s="924"/>
      <c r="B66" s="924"/>
      <c r="C66" s="924"/>
      <c r="D66" s="924"/>
      <c r="E66" s="924"/>
    </row>
    <row r="67" spans="1:5" x14ac:dyDescent="0.2">
      <c r="A67" s="924"/>
      <c r="B67" s="924"/>
      <c r="C67" s="924"/>
      <c r="D67" s="924"/>
      <c r="E67" s="924"/>
    </row>
    <row r="68" spans="1:5" x14ac:dyDescent="0.2">
      <c r="A68" s="924"/>
      <c r="B68" s="924"/>
      <c r="C68" s="924"/>
      <c r="D68" s="924"/>
      <c r="E68" s="924"/>
    </row>
    <row r="69" spans="1:5" x14ac:dyDescent="0.2">
      <c r="A69" s="924"/>
      <c r="B69" s="924"/>
      <c r="C69" s="924"/>
      <c r="D69" s="924"/>
      <c r="E69" s="924"/>
    </row>
    <row r="70" spans="1:5" x14ac:dyDescent="0.2">
      <c r="A70" s="924"/>
      <c r="B70" s="924"/>
      <c r="C70" s="924"/>
      <c r="D70" s="924"/>
      <c r="E70" s="924"/>
    </row>
    <row r="71" spans="1:5" x14ac:dyDescent="0.2">
      <c r="A71" s="924"/>
      <c r="B71" s="924"/>
      <c r="C71" s="924"/>
      <c r="D71" s="924"/>
      <c r="E71" s="924"/>
    </row>
    <row r="72" spans="1:5" x14ac:dyDescent="0.2">
      <c r="A72" s="924"/>
      <c r="B72" s="924"/>
      <c r="C72" s="924"/>
      <c r="D72" s="924"/>
      <c r="E72" s="924"/>
    </row>
    <row r="73" spans="1:5" x14ac:dyDescent="0.2">
      <c r="A73" s="924"/>
      <c r="B73" s="924"/>
      <c r="C73" s="924"/>
      <c r="D73" s="924"/>
      <c r="E73" s="924"/>
    </row>
    <row r="74" spans="1:5" x14ac:dyDescent="0.2">
      <c r="A74" s="924"/>
      <c r="B74" s="924"/>
      <c r="C74" s="924"/>
      <c r="D74" s="924"/>
      <c r="E74" s="924"/>
    </row>
  </sheetData>
  <mergeCells count="13">
    <mergeCell ref="A23:A27"/>
    <mergeCell ref="A28:A32"/>
    <mergeCell ref="A33:A37"/>
    <mergeCell ref="A38:A42"/>
    <mergeCell ref="A2:B2"/>
    <mergeCell ref="C2:F2"/>
    <mergeCell ref="G2:J2"/>
    <mergeCell ref="K2:N2"/>
    <mergeCell ref="A3:B3"/>
    <mergeCell ref="A12:A13"/>
    <mergeCell ref="B12:E12"/>
    <mergeCell ref="F12:I12"/>
    <mergeCell ref="J12:M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A783F-5F33-4BFE-8184-2E8FCA1FEAD8}">
  <dimension ref="B1:Y39"/>
  <sheetViews>
    <sheetView zoomScaleNormal="100" workbookViewId="0">
      <selection activeCell="D7" sqref="D7:W7"/>
    </sheetView>
  </sheetViews>
  <sheetFormatPr defaultRowHeight="11.25" x14ac:dyDescent="0.2"/>
  <cols>
    <col min="1" max="1" width="3.125" style="928" customWidth="1"/>
    <col min="2" max="2" width="23.375" style="928" customWidth="1"/>
    <col min="3" max="3" width="12.625" style="928" bestFit="1" customWidth="1"/>
    <col min="4" max="11" width="9" style="928"/>
    <col min="12" max="12" width="7.375" style="928" customWidth="1"/>
    <col min="13" max="13" width="7.5" style="928" customWidth="1"/>
    <col min="14" max="14" width="7.375" style="928" customWidth="1"/>
    <col min="15" max="15" width="8.75" style="928" bestFit="1" customWidth="1"/>
    <col min="16" max="16384" width="9" style="928"/>
  </cols>
  <sheetData>
    <row r="1" spans="2:25" s="424" customFormat="1" ht="12.75" customHeight="1" x14ac:dyDescent="0.2">
      <c r="B1" s="620" t="s">
        <v>129</v>
      </c>
      <c r="C1" s="622"/>
      <c r="D1" s="925" t="s">
        <v>130</v>
      </c>
      <c r="E1" s="926"/>
      <c r="F1" s="926"/>
      <c r="G1" s="926"/>
      <c r="H1" s="926"/>
      <c r="I1" s="926"/>
      <c r="J1" s="926"/>
      <c r="K1" s="927"/>
    </row>
    <row r="2" spans="2:25" s="424" customFormat="1" ht="12.75" x14ac:dyDescent="0.2">
      <c r="B2" s="620" t="s">
        <v>131</v>
      </c>
      <c r="C2" s="622"/>
      <c r="D2" s="925" t="s">
        <v>132</v>
      </c>
      <c r="E2" s="926"/>
      <c r="F2" s="926"/>
      <c r="G2" s="926"/>
      <c r="H2" s="926"/>
      <c r="I2" s="926"/>
      <c r="J2" s="926"/>
      <c r="K2" s="927"/>
    </row>
    <row r="3" spans="2:25" s="424" customFormat="1" ht="12.75" x14ac:dyDescent="0.2">
      <c r="B3" s="620" t="s">
        <v>133</v>
      </c>
      <c r="C3" s="622"/>
      <c r="D3" s="925" t="s">
        <v>132</v>
      </c>
      <c r="E3" s="926"/>
      <c r="F3" s="926"/>
      <c r="G3" s="926"/>
      <c r="H3" s="926"/>
      <c r="I3" s="926"/>
      <c r="J3" s="926"/>
      <c r="K3" s="927"/>
    </row>
    <row r="4" spans="2:25" s="424" customFormat="1" ht="12.75" x14ac:dyDescent="0.2">
      <c r="B4" s="620" t="s">
        <v>134</v>
      </c>
      <c r="C4" s="622"/>
      <c r="D4" s="925" t="s">
        <v>132</v>
      </c>
      <c r="E4" s="926"/>
      <c r="F4" s="926"/>
      <c r="G4" s="926"/>
      <c r="H4" s="926"/>
      <c r="I4" s="926"/>
      <c r="J4" s="926"/>
      <c r="K4" s="927"/>
    </row>
    <row r="5" spans="2:25" s="424" customFormat="1" ht="12.75" x14ac:dyDescent="0.2">
      <c r="B5" s="620" t="s">
        <v>135</v>
      </c>
      <c r="C5" s="622"/>
      <c r="D5" s="925" t="s">
        <v>132</v>
      </c>
      <c r="E5" s="926"/>
      <c r="F5" s="926"/>
      <c r="G5" s="926"/>
      <c r="H5" s="926"/>
      <c r="I5" s="926"/>
      <c r="J5" s="926"/>
      <c r="K5" s="927"/>
    </row>
    <row r="6" spans="2:25" s="424" customFormat="1" ht="12.75" x14ac:dyDescent="0.2">
      <c r="B6" s="620" t="s">
        <v>140</v>
      </c>
      <c r="C6" s="622"/>
      <c r="D6" s="925" t="s">
        <v>142</v>
      </c>
      <c r="E6" s="926"/>
      <c r="F6" s="926"/>
      <c r="G6" s="926"/>
      <c r="H6" s="926"/>
      <c r="I6" s="926"/>
      <c r="J6" s="926"/>
      <c r="K6" s="927"/>
      <c r="M6" s="428" t="s">
        <v>431</v>
      </c>
      <c r="N6" s="928"/>
      <c r="O6" s="928"/>
      <c r="P6" s="928"/>
      <c r="Q6" s="928"/>
      <c r="R6" s="928"/>
      <c r="S6" s="928"/>
      <c r="T6" s="928"/>
      <c r="U6" s="928"/>
    </row>
    <row r="7" spans="2:25" s="424" customFormat="1" ht="12.75" x14ac:dyDescent="0.2">
      <c r="B7" s="620" t="s">
        <v>139</v>
      </c>
      <c r="C7" s="622"/>
      <c r="D7" s="925" t="s">
        <v>132</v>
      </c>
      <c r="E7" s="926"/>
      <c r="F7" s="926"/>
      <c r="G7" s="926"/>
      <c r="H7" s="926"/>
      <c r="I7" s="926"/>
      <c r="J7" s="926"/>
      <c r="K7" s="927"/>
      <c r="M7" s="929"/>
      <c r="N7" s="928"/>
      <c r="O7" s="928"/>
      <c r="P7" s="928"/>
      <c r="Q7" s="928"/>
      <c r="R7" s="928"/>
      <c r="S7" s="928"/>
      <c r="T7" s="928"/>
      <c r="U7" s="928"/>
    </row>
    <row r="8" spans="2:25" s="424" customFormat="1" ht="12.75" x14ac:dyDescent="0.2">
      <c r="B8" s="629" t="s">
        <v>143</v>
      </c>
      <c r="C8" s="631"/>
      <c r="D8" s="304">
        <v>2011</v>
      </c>
      <c r="E8" s="305"/>
      <c r="F8" s="305"/>
      <c r="G8" s="696"/>
      <c r="H8" s="304" t="s">
        <v>147</v>
      </c>
      <c r="I8" s="305"/>
      <c r="J8" s="305"/>
      <c r="K8" s="696"/>
      <c r="M8" s="930" t="s">
        <v>136</v>
      </c>
      <c r="N8" s="931" t="s">
        <v>432</v>
      </c>
      <c r="O8" s="932"/>
      <c r="P8" s="932"/>
      <c r="Q8" s="933"/>
      <c r="R8" s="931" t="s">
        <v>433</v>
      </c>
      <c r="S8" s="932"/>
      <c r="T8" s="932"/>
      <c r="U8" s="932"/>
    </row>
    <row r="9" spans="2:25" s="424" customFormat="1" ht="34.5" thickBot="1" x14ac:dyDescent="0.25">
      <c r="B9" s="629" t="s">
        <v>138</v>
      </c>
      <c r="C9" s="631"/>
      <c r="D9" s="308" t="s">
        <v>424</v>
      </c>
      <c r="E9" s="308" t="s">
        <v>425</v>
      </c>
      <c r="F9" s="308" t="s">
        <v>426</v>
      </c>
      <c r="G9" s="308" t="s">
        <v>132</v>
      </c>
      <c r="H9" s="308" t="s">
        <v>424</v>
      </c>
      <c r="I9" s="308" t="s">
        <v>425</v>
      </c>
      <c r="J9" s="308" t="s">
        <v>426</v>
      </c>
      <c r="K9" s="308" t="s">
        <v>132</v>
      </c>
      <c r="M9" s="934"/>
      <c r="N9" s="935" t="s">
        <v>424</v>
      </c>
      <c r="O9" s="936" t="s">
        <v>425</v>
      </c>
      <c r="P9" s="936" t="s">
        <v>426</v>
      </c>
      <c r="Q9" s="937" t="s">
        <v>132</v>
      </c>
      <c r="R9" s="936" t="s">
        <v>424</v>
      </c>
      <c r="S9" s="936" t="s">
        <v>425</v>
      </c>
      <c r="T9" s="936" t="s">
        <v>426</v>
      </c>
      <c r="U9" s="936" t="s">
        <v>132</v>
      </c>
    </row>
    <row r="10" spans="2:25" s="424" customFormat="1" ht="13.5" x14ac:dyDescent="0.25">
      <c r="B10" s="329" t="s">
        <v>136</v>
      </c>
      <c r="C10" s="633" t="s">
        <v>144</v>
      </c>
      <c r="D10" s="633" t="s">
        <v>144</v>
      </c>
      <c r="E10" s="633" t="s">
        <v>144</v>
      </c>
      <c r="F10" s="633" t="s">
        <v>144</v>
      </c>
      <c r="G10" s="633" t="s">
        <v>144</v>
      </c>
      <c r="H10" s="633" t="s">
        <v>144</v>
      </c>
      <c r="I10" s="633" t="s">
        <v>144</v>
      </c>
      <c r="J10" s="633" t="s">
        <v>144</v>
      </c>
      <c r="K10" s="633" t="s">
        <v>144</v>
      </c>
      <c r="M10" s="938">
        <v>2011</v>
      </c>
      <c r="N10" s="938"/>
      <c r="O10" s="938"/>
      <c r="P10" s="938"/>
      <c r="Q10" s="938"/>
      <c r="R10" s="938"/>
      <c r="S10" s="938"/>
      <c r="T10" s="938"/>
      <c r="U10" s="938"/>
    </row>
    <row r="11" spans="2:25" s="424" customFormat="1" ht="13.5" x14ac:dyDescent="0.25">
      <c r="B11" s="314" t="s">
        <v>27</v>
      </c>
      <c r="C11" s="633" t="s">
        <v>144</v>
      </c>
      <c r="D11" s="635">
        <v>1965</v>
      </c>
      <c r="E11" s="635">
        <v>550</v>
      </c>
      <c r="F11" s="635">
        <v>1101</v>
      </c>
      <c r="G11" s="635">
        <v>3616</v>
      </c>
      <c r="H11" s="635">
        <v>1140</v>
      </c>
      <c r="I11" s="635">
        <v>386</v>
      </c>
      <c r="J11" s="635">
        <v>749</v>
      </c>
      <c r="K11" s="635">
        <v>2275</v>
      </c>
      <c r="M11" s="738" t="s">
        <v>27</v>
      </c>
      <c r="N11" s="736">
        <v>1965</v>
      </c>
      <c r="O11" s="735">
        <v>550</v>
      </c>
      <c r="P11" s="735">
        <v>1101</v>
      </c>
      <c r="Q11" s="737">
        <v>3616</v>
      </c>
      <c r="R11" s="939">
        <f>N11/D29*100</f>
        <v>1.2790304103311809</v>
      </c>
      <c r="S11" s="939">
        <f t="shared" ref="R11:U16" si="0">O11/E29*100</f>
        <v>2.8713129731140694</v>
      </c>
      <c r="T11" s="939">
        <f t="shared" si="0"/>
        <v>3.351496149280083</v>
      </c>
      <c r="U11" s="939">
        <f t="shared" si="0"/>
        <v>1.758429862185005</v>
      </c>
      <c r="V11" s="928"/>
      <c r="W11" s="928"/>
      <c r="X11" s="928"/>
      <c r="Y11" s="928"/>
    </row>
    <row r="12" spans="2:25" s="424" customFormat="1" ht="13.5" x14ac:dyDescent="0.25">
      <c r="B12" s="314" t="s">
        <v>184</v>
      </c>
      <c r="C12" s="633" t="s">
        <v>144</v>
      </c>
      <c r="D12" s="637">
        <v>35</v>
      </c>
      <c r="E12" s="637">
        <v>10</v>
      </c>
      <c r="F12" s="637">
        <v>33</v>
      </c>
      <c r="G12" s="637">
        <v>78</v>
      </c>
      <c r="H12" s="637">
        <v>30</v>
      </c>
      <c r="I12" s="637">
        <v>7</v>
      </c>
      <c r="J12" s="637">
        <v>19</v>
      </c>
      <c r="K12" s="637">
        <v>56</v>
      </c>
      <c r="M12" s="738" t="s">
        <v>137</v>
      </c>
      <c r="N12" s="736">
        <v>35</v>
      </c>
      <c r="O12" s="735">
        <v>10</v>
      </c>
      <c r="P12" s="735">
        <v>33</v>
      </c>
      <c r="Q12" s="737">
        <v>78</v>
      </c>
      <c r="R12" s="939">
        <f t="shared" si="0"/>
        <v>1.1239563262684649</v>
      </c>
      <c r="S12" s="939">
        <f>O12/E30*100</f>
        <v>3.1948881789137378</v>
      </c>
      <c r="T12" s="939">
        <f t="shared" si="0"/>
        <v>5.2297939778129949</v>
      </c>
      <c r="U12" s="939">
        <f t="shared" si="0"/>
        <v>1.9221291276490884</v>
      </c>
      <c r="V12" s="928"/>
      <c r="W12" s="928"/>
      <c r="X12" s="928"/>
      <c r="Y12" s="928"/>
    </row>
    <row r="13" spans="2:25" s="424" customFormat="1" ht="13.5" x14ac:dyDescent="0.25">
      <c r="B13" s="314" t="s">
        <v>185</v>
      </c>
      <c r="C13" s="633" t="s">
        <v>144</v>
      </c>
      <c r="D13" s="635">
        <v>10</v>
      </c>
      <c r="E13" s="635">
        <v>2</v>
      </c>
      <c r="F13" s="635">
        <v>4</v>
      </c>
      <c r="G13" s="635">
        <v>16</v>
      </c>
      <c r="H13" s="635">
        <v>10</v>
      </c>
      <c r="I13" s="635">
        <v>2</v>
      </c>
      <c r="J13" s="635">
        <v>5</v>
      </c>
      <c r="K13" s="635">
        <v>17</v>
      </c>
      <c r="M13" s="724" t="s">
        <v>270</v>
      </c>
      <c r="N13" s="722">
        <v>10</v>
      </c>
      <c r="O13" s="721">
        <v>2</v>
      </c>
      <c r="P13" s="721">
        <v>4</v>
      </c>
      <c r="Q13" s="723">
        <v>16</v>
      </c>
      <c r="R13" s="940">
        <f t="shared" si="0"/>
        <v>1.8181818181818181</v>
      </c>
      <c r="S13" s="940">
        <f t="shared" si="0"/>
        <v>2.9850746268656714</v>
      </c>
      <c r="T13" s="940">
        <f t="shared" si="0"/>
        <v>2.0512820512820511</v>
      </c>
      <c r="U13" s="940">
        <f t="shared" si="0"/>
        <v>1.9704433497536946</v>
      </c>
      <c r="V13" s="928"/>
      <c r="W13" s="928"/>
      <c r="X13" s="928"/>
      <c r="Y13" s="928"/>
    </row>
    <row r="14" spans="2:25" s="424" customFormat="1" ht="13.5" x14ac:dyDescent="0.25">
      <c r="B14" s="314" t="s">
        <v>186</v>
      </c>
      <c r="C14" s="633" t="s">
        <v>144</v>
      </c>
      <c r="D14" s="637">
        <v>7</v>
      </c>
      <c r="E14" s="637">
        <v>2</v>
      </c>
      <c r="F14" s="637">
        <v>11</v>
      </c>
      <c r="G14" s="637">
        <v>20</v>
      </c>
      <c r="H14" s="637">
        <v>7</v>
      </c>
      <c r="I14" s="637">
        <v>3</v>
      </c>
      <c r="J14" s="637">
        <v>4</v>
      </c>
      <c r="K14" s="637">
        <v>14</v>
      </c>
      <c r="M14" s="724" t="s">
        <v>271</v>
      </c>
      <c r="N14" s="722">
        <v>7</v>
      </c>
      <c r="O14" s="721">
        <v>2</v>
      </c>
      <c r="P14" s="721">
        <v>11</v>
      </c>
      <c r="Q14" s="723">
        <v>20</v>
      </c>
      <c r="R14" s="940">
        <f t="shared" si="0"/>
        <v>0.87500000000000011</v>
      </c>
      <c r="S14" s="940">
        <f t="shared" si="0"/>
        <v>3.3898305084745761</v>
      </c>
      <c r="T14" s="940">
        <f t="shared" si="0"/>
        <v>7.5862068965517242</v>
      </c>
      <c r="U14" s="940">
        <f t="shared" si="0"/>
        <v>1.9920318725099602</v>
      </c>
      <c r="V14" s="928"/>
      <c r="W14" s="928"/>
      <c r="X14" s="928"/>
      <c r="Y14" s="928"/>
    </row>
    <row r="15" spans="2:25" s="424" customFormat="1" ht="13.5" x14ac:dyDescent="0.25">
      <c r="B15" s="314" t="s">
        <v>187</v>
      </c>
      <c r="C15" s="633" t="s">
        <v>144</v>
      </c>
      <c r="D15" s="635">
        <v>10</v>
      </c>
      <c r="E15" s="635">
        <v>2</v>
      </c>
      <c r="F15" s="635">
        <v>7</v>
      </c>
      <c r="G15" s="635">
        <v>19</v>
      </c>
      <c r="H15" s="635">
        <v>5</v>
      </c>
      <c r="I15" s="635" t="s">
        <v>173</v>
      </c>
      <c r="J15" s="635">
        <v>6</v>
      </c>
      <c r="K15" s="635">
        <v>11</v>
      </c>
      <c r="M15" s="724" t="s">
        <v>272</v>
      </c>
      <c r="N15" s="722">
        <v>10</v>
      </c>
      <c r="O15" s="721">
        <v>2</v>
      </c>
      <c r="P15" s="721">
        <v>7</v>
      </c>
      <c r="Q15" s="723">
        <v>19</v>
      </c>
      <c r="R15" s="940">
        <f t="shared" si="0"/>
        <v>1.0570824524312896</v>
      </c>
      <c r="S15" s="940">
        <f t="shared" si="0"/>
        <v>1.8867924528301887</v>
      </c>
      <c r="T15" s="940">
        <f t="shared" si="0"/>
        <v>6.0869565217391308</v>
      </c>
      <c r="U15" s="940">
        <f t="shared" si="0"/>
        <v>1.6281062553556127</v>
      </c>
      <c r="V15" s="928"/>
      <c r="W15" s="928"/>
      <c r="X15" s="928"/>
      <c r="Y15" s="928"/>
    </row>
    <row r="16" spans="2:25" s="424" customFormat="1" ht="13.5" x14ac:dyDescent="0.25">
      <c r="B16" s="314" t="s">
        <v>189</v>
      </c>
      <c r="C16" s="633" t="s">
        <v>144</v>
      </c>
      <c r="D16" s="637">
        <v>8</v>
      </c>
      <c r="E16" s="637">
        <v>4</v>
      </c>
      <c r="F16" s="637">
        <v>11</v>
      </c>
      <c r="G16" s="637">
        <v>23</v>
      </c>
      <c r="H16" s="637">
        <v>8</v>
      </c>
      <c r="I16" s="637">
        <v>2</v>
      </c>
      <c r="J16" s="637">
        <v>4</v>
      </c>
      <c r="K16" s="637">
        <v>14</v>
      </c>
      <c r="M16" s="724" t="s">
        <v>273</v>
      </c>
      <c r="N16" s="722">
        <v>8</v>
      </c>
      <c r="O16" s="721">
        <v>4</v>
      </c>
      <c r="P16" s="721">
        <v>11</v>
      </c>
      <c r="Q16" s="723">
        <v>23</v>
      </c>
      <c r="R16" s="940">
        <f t="shared" si="0"/>
        <v>0.97799511002444983</v>
      </c>
      <c r="S16" s="941">
        <f t="shared" si="0"/>
        <v>4.9382716049382713</v>
      </c>
      <c r="T16" s="940">
        <f t="shared" si="0"/>
        <v>6.25</v>
      </c>
      <c r="U16" s="940">
        <f t="shared" si="0"/>
        <v>2.1395348837209305</v>
      </c>
      <c r="V16" s="928"/>
      <c r="W16" s="928"/>
      <c r="X16" s="928"/>
      <c r="Y16" s="928"/>
    </row>
    <row r="17" spans="2:21" s="424" customFormat="1" ht="12.75" x14ac:dyDescent="0.2">
      <c r="B17" s="640" t="s">
        <v>434</v>
      </c>
      <c r="M17" s="942">
        <v>2020</v>
      </c>
      <c r="N17" s="942"/>
      <c r="O17" s="942"/>
      <c r="P17" s="942"/>
      <c r="Q17" s="942"/>
      <c r="R17" s="942"/>
      <c r="S17" s="942"/>
      <c r="T17" s="942"/>
      <c r="U17" s="942"/>
    </row>
    <row r="18" spans="2:21" s="424" customFormat="1" ht="12.75" x14ac:dyDescent="0.2">
      <c r="B18" s="928"/>
      <c r="C18" s="928"/>
      <c r="D18" s="928"/>
      <c r="E18" s="928"/>
      <c r="F18" s="928"/>
      <c r="G18" s="928"/>
      <c r="H18" s="928"/>
      <c r="I18" s="928"/>
      <c r="J18" s="928"/>
      <c r="K18" s="928"/>
      <c r="M18" s="738" t="s">
        <v>27</v>
      </c>
      <c r="N18" s="735">
        <v>1140</v>
      </c>
      <c r="O18" s="735">
        <v>386</v>
      </c>
      <c r="P18" s="735">
        <v>749</v>
      </c>
      <c r="Q18" s="737">
        <v>2275</v>
      </c>
      <c r="R18" s="939">
        <f>N18/H29*100</f>
        <v>1.3906339583053782</v>
      </c>
      <c r="S18" s="939">
        <f t="shared" ref="R18:U21" si="1">O18/I29*100</f>
        <v>3.0345911949685536</v>
      </c>
      <c r="T18" s="939">
        <f t="shared" si="1"/>
        <v>3.1735943392229142</v>
      </c>
      <c r="U18" s="939">
        <f t="shared" si="1"/>
        <v>1.9231094354934148</v>
      </c>
    </row>
    <row r="19" spans="2:21" s="424" customFormat="1" ht="12.75" x14ac:dyDescent="0.2">
      <c r="B19" s="620" t="s">
        <v>129</v>
      </c>
      <c r="C19" s="622"/>
      <c r="D19" s="943" t="s">
        <v>130</v>
      </c>
      <c r="E19" s="944"/>
      <c r="F19" s="944"/>
      <c r="G19" s="944"/>
      <c r="H19" s="944"/>
      <c r="I19" s="944"/>
      <c r="J19" s="944"/>
      <c r="K19" s="945"/>
      <c r="M19" s="738" t="s">
        <v>137</v>
      </c>
      <c r="N19" s="735">
        <v>30</v>
      </c>
      <c r="O19" s="735">
        <v>7</v>
      </c>
      <c r="P19" s="735">
        <v>19</v>
      </c>
      <c r="Q19" s="737">
        <v>56</v>
      </c>
      <c r="R19" s="939">
        <f t="shared" si="1"/>
        <v>1.984126984126984</v>
      </c>
      <c r="S19" s="939">
        <f t="shared" si="1"/>
        <v>3.070175438596491</v>
      </c>
      <c r="T19" s="939">
        <f t="shared" si="1"/>
        <v>4.086021505376344</v>
      </c>
      <c r="U19" s="939">
        <f t="shared" si="1"/>
        <v>2.5396825396825395</v>
      </c>
    </row>
    <row r="20" spans="2:21" s="424" customFormat="1" ht="12.75" x14ac:dyDescent="0.2">
      <c r="B20" s="620" t="s">
        <v>131</v>
      </c>
      <c r="C20" s="622"/>
      <c r="D20" s="943" t="s">
        <v>132</v>
      </c>
      <c r="E20" s="944"/>
      <c r="F20" s="944"/>
      <c r="G20" s="944"/>
      <c r="H20" s="944"/>
      <c r="I20" s="944"/>
      <c r="J20" s="944"/>
      <c r="K20" s="945"/>
      <c r="M20" s="724" t="s">
        <v>270</v>
      </c>
      <c r="N20" s="721">
        <v>10</v>
      </c>
      <c r="O20" s="721">
        <v>2</v>
      </c>
      <c r="P20" s="721">
        <v>5</v>
      </c>
      <c r="Q20" s="723">
        <v>17</v>
      </c>
      <c r="R20" s="940">
        <f t="shared" si="1"/>
        <v>4.1841004184100417</v>
      </c>
      <c r="S20" s="940">
        <f t="shared" si="1"/>
        <v>4.8780487804878048</v>
      </c>
      <c r="T20" s="940">
        <f t="shared" si="1"/>
        <v>3.8167938931297711</v>
      </c>
      <c r="U20" s="940">
        <f t="shared" si="1"/>
        <v>4.1362530413625302</v>
      </c>
    </row>
    <row r="21" spans="2:21" s="424" customFormat="1" ht="12.75" x14ac:dyDescent="0.2">
      <c r="B21" s="620" t="s">
        <v>133</v>
      </c>
      <c r="C21" s="622"/>
      <c r="D21" s="943" t="s">
        <v>132</v>
      </c>
      <c r="E21" s="944"/>
      <c r="F21" s="944"/>
      <c r="G21" s="944"/>
      <c r="H21" s="944"/>
      <c r="I21" s="944"/>
      <c r="J21" s="944"/>
      <c r="K21" s="945"/>
      <c r="M21" s="724" t="s">
        <v>271</v>
      </c>
      <c r="N21" s="721">
        <v>7</v>
      </c>
      <c r="O21" s="721">
        <v>3</v>
      </c>
      <c r="P21" s="721">
        <v>4</v>
      </c>
      <c r="Q21" s="723">
        <v>14</v>
      </c>
      <c r="R21" s="940">
        <f t="shared" si="1"/>
        <v>1.7369727047146404</v>
      </c>
      <c r="S21" s="940">
        <f t="shared" si="1"/>
        <v>6.5217391304347823</v>
      </c>
      <c r="T21" s="940">
        <f t="shared" si="1"/>
        <v>3.125</v>
      </c>
      <c r="U21" s="940">
        <f t="shared" si="1"/>
        <v>2.4263431542461005</v>
      </c>
    </row>
    <row r="22" spans="2:21" s="424" customFormat="1" ht="12.75" x14ac:dyDescent="0.2">
      <c r="B22" s="620" t="s">
        <v>134</v>
      </c>
      <c r="C22" s="622"/>
      <c r="D22" s="943" t="s">
        <v>132</v>
      </c>
      <c r="E22" s="944"/>
      <c r="F22" s="944"/>
      <c r="G22" s="944"/>
      <c r="H22" s="944"/>
      <c r="I22" s="944"/>
      <c r="J22" s="944"/>
      <c r="K22" s="945"/>
      <c r="M22" s="724" t="s">
        <v>272</v>
      </c>
      <c r="N22" s="721">
        <v>5</v>
      </c>
      <c r="O22" s="946" t="s">
        <v>45</v>
      </c>
      <c r="P22" s="721">
        <v>6</v>
      </c>
      <c r="Q22" s="723">
        <v>11</v>
      </c>
      <c r="R22" s="940">
        <f>N22/H33*100</f>
        <v>1.0330578512396695</v>
      </c>
      <c r="S22" s="946" t="s">
        <v>45</v>
      </c>
      <c r="T22" s="940">
        <f>P22/J33*100</f>
        <v>6.9767441860465116</v>
      </c>
      <c r="U22" s="940">
        <f>Q22/K33*100</f>
        <v>1.6666666666666667</v>
      </c>
    </row>
    <row r="23" spans="2:21" s="424" customFormat="1" ht="12.75" x14ac:dyDescent="0.2">
      <c r="B23" s="620" t="s">
        <v>135</v>
      </c>
      <c r="C23" s="622"/>
      <c r="D23" s="943" t="s">
        <v>132</v>
      </c>
      <c r="E23" s="944"/>
      <c r="F23" s="944"/>
      <c r="G23" s="944"/>
      <c r="H23" s="944"/>
      <c r="I23" s="944"/>
      <c r="J23" s="944"/>
      <c r="K23" s="945"/>
      <c r="M23" s="724" t="s">
        <v>273</v>
      </c>
      <c r="N23" s="721">
        <v>8</v>
      </c>
      <c r="O23" s="721">
        <v>2</v>
      </c>
      <c r="P23" s="721">
        <v>4</v>
      </c>
      <c r="Q23" s="723">
        <v>14</v>
      </c>
      <c r="R23" s="940">
        <f>N23/H34*100</f>
        <v>2.0725388601036272</v>
      </c>
      <c r="S23" s="940">
        <f>O23/I34*100</f>
        <v>3.9215686274509802</v>
      </c>
      <c r="T23" s="940">
        <f>P23/J34*100</f>
        <v>3.3333333333333335</v>
      </c>
      <c r="U23" s="940">
        <f>Q23/K34*100</f>
        <v>2.5134649910233393</v>
      </c>
    </row>
    <row r="24" spans="2:21" s="424" customFormat="1" ht="12.75" x14ac:dyDescent="0.2">
      <c r="B24" s="620" t="s">
        <v>140</v>
      </c>
      <c r="C24" s="622"/>
      <c r="D24" s="943" t="s">
        <v>132</v>
      </c>
      <c r="E24" s="944"/>
      <c r="F24" s="944"/>
      <c r="G24" s="944"/>
      <c r="H24" s="944"/>
      <c r="I24" s="944"/>
      <c r="J24" s="944"/>
      <c r="K24" s="945"/>
    </row>
    <row r="25" spans="2:21" s="424" customFormat="1" ht="12.75" x14ac:dyDescent="0.2">
      <c r="B25" s="620" t="s">
        <v>139</v>
      </c>
      <c r="C25" s="622"/>
      <c r="D25" s="943" t="s">
        <v>132</v>
      </c>
      <c r="E25" s="944"/>
      <c r="F25" s="944"/>
      <c r="G25" s="944"/>
      <c r="H25" s="944"/>
      <c r="I25" s="944"/>
      <c r="J25" s="944"/>
      <c r="K25" s="945"/>
    </row>
    <row r="26" spans="2:21" s="424" customFormat="1" ht="12.75" x14ac:dyDescent="0.2">
      <c r="B26" s="629" t="s">
        <v>143</v>
      </c>
      <c r="C26" s="631"/>
      <c r="D26" s="304">
        <v>2011</v>
      </c>
      <c r="E26" s="305"/>
      <c r="F26" s="305"/>
      <c r="G26" s="696"/>
      <c r="H26" s="304" t="s">
        <v>147</v>
      </c>
      <c r="I26" s="305"/>
      <c r="J26" s="305"/>
      <c r="K26" s="696"/>
    </row>
    <row r="27" spans="2:21" s="424" customFormat="1" ht="42.75" customHeight="1" x14ac:dyDescent="0.2">
      <c r="B27" s="629" t="s">
        <v>138</v>
      </c>
      <c r="C27" s="631"/>
      <c r="D27" s="308" t="s">
        <v>424</v>
      </c>
      <c r="E27" s="308" t="s">
        <v>425</v>
      </c>
      <c r="F27" s="308" t="s">
        <v>426</v>
      </c>
      <c r="G27" s="308" t="s">
        <v>132</v>
      </c>
      <c r="H27" s="308" t="s">
        <v>424</v>
      </c>
      <c r="I27" s="308" t="s">
        <v>425</v>
      </c>
      <c r="J27" s="308" t="s">
        <v>426</v>
      </c>
      <c r="K27" s="308" t="s">
        <v>132</v>
      </c>
    </row>
    <row r="28" spans="2:21" s="424" customFormat="1" ht="13.5" x14ac:dyDescent="0.25">
      <c r="B28" s="329" t="s">
        <v>136</v>
      </c>
      <c r="C28" s="633" t="s">
        <v>144</v>
      </c>
      <c r="D28" s="633" t="s">
        <v>144</v>
      </c>
      <c r="E28" s="633" t="s">
        <v>144</v>
      </c>
      <c r="F28" s="633" t="s">
        <v>144</v>
      </c>
      <c r="G28" s="633" t="s">
        <v>144</v>
      </c>
      <c r="H28" s="633" t="s">
        <v>144</v>
      </c>
      <c r="I28" s="633" t="s">
        <v>144</v>
      </c>
      <c r="J28" s="633" t="s">
        <v>144</v>
      </c>
      <c r="K28" s="633" t="s">
        <v>144</v>
      </c>
    </row>
    <row r="29" spans="2:21" s="424" customFormat="1" ht="13.5" x14ac:dyDescent="0.25">
      <c r="B29" s="314" t="s">
        <v>27</v>
      </c>
      <c r="C29" s="633" t="s">
        <v>144</v>
      </c>
      <c r="D29" s="635">
        <v>153632</v>
      </c>
      <c r="E29" s="635">
        <v>19155</v>
      </c>
      <c r="F29" s="635">
        <v>32851</v>
      </c>
      <c r="G29" s="635">
        <v>205638</v>
      </c>
      <c r="H29" s="635">
        <v>81977</v>
      </c>
      <c r="I29" s="635">
        <v>12720</v>
      </c>
      <c r="J29" s="635">
        <v>23601</v>
      </c>
      <c r="K29" s="635">
        <v>118298</v>
      </c>
    </row>
    <row r="30" spans="2:21" s="424" customFormat="1" ht="13.5" x14ac:dyDescent="0.25">
      <c r="B30" s="314" t="s">
        <v>184</v>
      </c>
      <c r="C30" s="633" t="s">
        <v>144</v>
      </c>
      <c r="D30" s="637">
        <v>3114</v>
      </c>
      <c r="E30" s="637">
        <v>313</v>
      </c>
      <c r="F30" s="637">
        <v>631</v>
      </c>
      <c r="G30" s="637">
        <v>4058</v>
      </c>
      <c r="H30" s="637">
        <v>1512</v>
      </c>
      <c r="I30" s="637">
        <v>228</v>
      </c>
      <c r="J30" s="637">
        <v>465</v>
      </c>
      <c r="K30" s="637">
        <v>2205</v>
      </c>
    </row>
    <row r="31" spans="2:21" s="424" customFormat="1" ht="13.5" x14ac:dyDescent="0.25">
      <c r="B31" s="314" t="s">
        <v>185</v>
      </c>
      <c r="C31" s="633" t="s">
        <v>144</v>
      </c>
      <c r="D31" s="635">
        <v>550</v>
      </c>
      <c r="E31" s="635">
        <v>67</v>
      </c>
      <c r="F31" s="635">
        <v>195</v>
      </c>
      <c r="G31" s="635">
        <v>812</v>
      </c>
      <c r="H31" s="635">
        <v>239</v>
      </c>
      <c r="I31" s="635">
        <v>41</v>
      </c>
      <c r="J31" s="635">
        <v>131</v>
      </c>
      <c r="K31" s="635">
        <v>411</v>
      </c>
    </row>
    <row r="32" spans="2:21" s="424" customFormat="1" ht="13.5" x14ac:dyDescent="0.25">
      <c r="B32" s="314" t="s">
        <v>186</v>
      </c>
      <c r="C32" s="633" t="s">
        <v>144</v>
      </c>
      <c r="D32" s="637">
        <v>800</v>
      </c>
      <c r="E32" s="637">
        <v>59</v>
      </c>
      <c r="F32" s="637">
        <v>145</v>
      </c>
      <c r="G32" s="637">
        <v>1004</v>
      </c>
      <c r="H32" s="637">
        <v>403</v>
      </c>
      <c r="I32" s="637">
        <v>46</v>
      </c>
      <c r="J32" s="637">
        <v>128</v>
      </c>
      <c r="K32" s="637">
        <v>577</v>
      </c>
    </row>
    <row r="33" spans="2:11" s="424" customFormat="1" ht="13.5" x14ac:dyDescent="0.25">
      <c r="B33" s="314" t="s">
        <v>187</v>
      </c>
      <c r="C33" s="633" t="s">
        <v>144</v>
      </c>
      <c r="D33" s="635">
        <v>946</v>
      </c>
      <c r="E33" s="635">
        <v>106</v>
      </c>
      <c r="F33" s="635">
        <v>115</v>
      </c>
      <c r="G33" s="635">
        <v>1167</v>
      </c>
      <c r="H33" s="635">
        <v>484</v>
      </c>
      <c r="I33" s="635">
        <v>90</v>
      </c>
      <c r="J33" s="635">
        <v>86</v>
      </c>
      <c r="K33" s="635">
        <v>660</v>
      </c>
    </row>
    <row r="34" spans="2:11" s="424" customFormat="1" ht="13.5" x14ac:dyDescent="0.25">
      <c r="B34" s="314" t="s">
        <v>189</v>
      </c>
      <c r="C34" s="633" t="s">
        <v>144</v>
      </c>
      <c r="D34" s="637">
        <v>818</v>
      </c>
      <c r="E34" s="637">
        <v>81</v>
      </c>
      <c r="F34" s="637">
        <v>176</v>
      </c>
      <c r="G34" s="637">
        <v>1075</v>
      </c>
      <c r="H34" s="637">
        <v>386</v>
      </c>
      <c r="I34" s="637">
        <v>51</v>
      </c>
      <c r="J34" s="637">
        <v>120</v>
      </c>
      <c r="K34" s="637">
        <v>557</v>
      </c>
    </row>
    <row r="35" spans="2:11" s="424" customFormat="1" ht="12.75" x14ac:dyDescent="0.2">
      <c r="B35" s="928"/>
      <c r="C35" s="928"/>
      <c r="D35" s="928"/>
      <c r="E35" s="928"/>
      <c r="F35" s="928"/>
      <c r="G35" s="928"/>
      <c r="H35" s="928"/>
      <c r="I35" s="928"/>
      <c r="J35" s="928"/>
      <c r="K35" s="928"/>
    </row>
    <row r="36" spans="2:11" s="424" customFormat="1" ht="12.75" x14ac:dyDescent="0.2">
      <c r="B36" s="928"/>
      <c r="C36" s="928"/>
      <c r="D36" s="928"/>
      <c r="E36" s="928"/>
      <c r="F36" s="928"/>
      <c r="G36" s="928"/>
      <c r="H36" s="928"/>
      <c r="I36" s="928"/>
      <c r="J36" s="928"/>
      <c r="K36" s="928"/>
    </row>
    <row r="37" spans="2:11" s="424" customFormat="1" ht="12.75" x14ac:dyDescent="0.2">
      <c r="B37" s="928"/>
      <c r="C37" s="928"/>
      <c r="D37" s="928"/>
      <c r="E37" s="928"/>
      <c r="F37" s="928"/>
      <c r="G37" s="928"/>
      <c r="H37" s="928"/>
      <c r="I37" s="928"/>
      <c r="J37" s="928"/>
      <c r="K37" s="928"/>
    </row>
    <row r="38" spans="2:11" s="424" customFormat="1" ht="12.75" x14ac:dyDescent="0.2">
      <c r="B38" s="928"/>
      <c r="C38" s="928"/>
      <c r="D38" s="928"/>
      <c r="E38" s="928"/>
      <c r="F38" s="928"/>
      <c r="G38" s="928"/>
      <c r="H38" s="928"/>
      <c r="I38" s="928"/>
      <c r="J38" s="928"/>
      <c r="K38" s="928"/>
    </row>
    <row r="39" spans="2:11" s="424" customFormat="1" ht="12.75" x14ac:dyDescent="0.2">
      <c r="B39" s="928"/>
      <c r="C39" s="928"/>
      <c r="D39" s="928"/>
      <c r="E39" s="928"/>
      <c r="F39" s="928"/>
      <c r="G39" s="928"/>
      <c r="H39" s="928"/>
      <c r="I39" s="928"/>
      <c r="J39" s="928"/>
      <c r="K39" s="928"/>
    </row>
  </sheetData>
  <mergeCells count="41">
    <mergeCell ref="B26:C26"/>
    <mergeCell ref="D26:G26"/>
    <mergeCell ref="H26:K26"/>
    <mergeCell ref="B27:C27"/>
    <mergeCell ref="B23:C23"/>
    <mergeCell ref="D23:K23"/>
    <mergeCell ref="B24:C24"/>
    <mergeCell ref="D24:K24"/>
    <mergeCell ref="B25:C25"/>
    <mergeCell ref="D25:K25"/>
    <mergeCell ref="B20:C20"/>
    <mergeCell ref="D20:K20"/>
    <mergeCell ref="B21:C21"/>
    <mergeCell ref="D21:K21"/>
    <mergeCell ref="B22:C22"/>
    <mergeCell ref="D22:K22"/>
    <mergeCell ref="N8:Q8"/>
    <mergeCell ref="R8:U8"/>
    <mergeCell ref="B9:C9"/>
    <mergeCell ref="M10:U10"/>
    <mergeCell ref="M17:U17"/>
    <mergeCell ref="B19:C19"/>
    <mergeCell ref="D19:K19"/>
    <mergeCell ref="B7:C7"/>
    <mergeCell ref="D7:K7"/>
    <mergeCell ref="B8:C8"/>
    <mergeCell ref="D8:G8"/>
    <mergeCell ref="H8:K8"/>
    <mergeCell ref="M8:M9"/>
    <mergeCell ref="B4:C4"/>
    <mergeCell ref="D4:K4"/>
    <mergeCell ref="B5:C5"/>
    <mergeCell ref="D5:K5"/>
    <mergeCell ref="B6:C6"/>
    <mergeCell ref="D6:K6"/>
    <mergeCell ref="B1:C1"/>
    <mergeCell ref="D1:K1"/>
    <mergeCell ref="B2:C2"/>
    <mergeCell ref="D2:K2"/>
    <mergeCell ref="B3:C3"/>
    <mergeCell ref="D3:K3"/>
  </mergeCells>
  <hyperlinks>
    <hyperlink ref="D4" r:id="rId1" display="http://dati.istat.it/OECDStat_Metadata/ShowMetadata.ashx?Dataset=DCIS_INCIDENTISTR1&amp;Coords=[ORA].[99]&amp;ShowOnWeb=true&amp;Lang=it" xr:uid="{FDAB8C13-57B3-4828-B951-B076ECAB626B}"/>
    <hyperlink ref="B17" r:id="rId2" display="http://dativ7b.istat.it//index.aspx?DatasetCode=DCIS_INCIDENTISTR1" xr:uid="{1680A325-8EC6-440C-91F7-D1CF8C6E9330}"/>
    <hyperlink ref="D22" r:id="rId3" display="http://dati.istat.it/OECDStat_Metadata/ShowMetadata.ashx?Dataset=DCIS_INCIDENTISTR1&amp;Coords=[ORA].[99]&amp;ShowOnWeb=true&amp;Lang=it" xr:uid="{A9BC1968-99B9-44ED-A6B9-258E46C919F4}"/>
  </hyperlinks>
  <pageMargins left="0.7" right="0.7" top="0.75" bottom="0.75" header="0.3" footer="0.3"/>
  <pageSetup paperSize="9" orientation="portrait" horizontalDpi="1200" verticalDpi="1200"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56EF3-066D-4590-B60D-BC3ED4E57F5A}">
  <dimension ref="A1:N33"/>
  <sheetViews>
    <sheetView workbookViewId="0">
      <selection activeCell="D7" sqref="D7:W7"/>
    </sheetView>
  </sheetViews>
  <sheetFormatPr defaultRowHeight="12.75" x14ac:dyDescent="0.2"/>
  <cols>
    <col min="1" max="2" width="9" style="424"/>
    <col min="3" max="3" width="6.125" style="424" bestFit="1" customWidth="1"/>
    <col min="4" max="9" width="9.25" style="424" bestFit="1" customWidth="1"/>
    <col min="10" max="16384" width="9" style="424"/>
  </cols>
  <sheetData>
    <row r="1" spans="1:14" s="695" customFormat="1" x14ac:dyDescent="0.2">
      <c r="A1" s="619" t="s">
        <v>253</v>
      </c>
    </row>
    <row r="2" spans="1:14" s="695" customFormat="1" x14ac:dyDescent="0.2">
      <c r="A2" s="947" t="s">
        <v>129</v>
      </c>
      <c r="B2" s="948"/>
      <c r="C2" s="949" t="s">
        <v>254</v>
      </c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1"/>
    </row>
    <row r="3" spans="1:14" s="695" customFormat="1" x14ac:dyDescent="0.2">
      <c r="A3" s="947" t="s">
        <v>255</v>
      </c>
      <c r="B3" s="948"/>
      <c r="C3" s="949" t="s">
        <v>132</v>
      </c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1"/>
    </row>
    <row r="4" spans="1:14" s="695" customFormat="1" x14ac:dyDescent="0.2">
      <c r="A4" s="947" t="s">
        <v>256</v>
      </c>
      <c r="B4" s="948"/>
      <c r="C4" s="949" t="s">
        <v>132</v>
      </c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1"/>
    </row>
    <row r="5" spans="1:14" s="695" customFormat="1" x14ac:dyDescent="0.2">
      <c r="A5" s="947" t="s">
        <v>138</v>
      </c>
      <c r="B5" s="948"/>
      <c r="C5" s="949" t="s">
        <v>132</v>
      </c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1"/>
    </row>
    <row r="6" spans="1:14" s="695" customFormat="1" x14ac:dyDescent="0.2">
      <c r="A6" s="947" t="s">
        <v>131</v>
      </c>
      <c r="B6" s="948"/>
      <c r="C6" s="949" t="s">
        <v>132</v>
      </c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1"/>
    </row>
    <row r="7" spans="1:14" s="695" customFormat="1" x14ac:dyDescent="0.2">
      <c r="A7" s="947" t="s">
        <v>133</v>
      </c>
      <c r="B7" s="948"/>
      <c r="C7" s="949" t="s">
        <v>132</v>
      </c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1"/>
    </row>
    <row r="8" spans="1:14" s="695" customFormat="1" x14ac:dyDescent="0.2">
      <c r="A8" s="947" t="s">
        <v>139</v>
      </c>
      <c r="B8" s="948"/>
      <c r="C8" s="949" t="s">
        <v>132</v>
      </c>
      <c r="D8" s="950"/>
      <c r="E8" s="950"/>
      <c r="F8" s="950"/>
      <c r="G8" s="950"/>
      <c r="H8" s="950"/>
      <c r="I8" s="950"/>
      <c r="J8" s="950"/>
      <c r="K8" s="950"/>
      <c r="L8" s="950"/>
      <c r="M8" s="950"/>
      <c r="N8" s="951"/>
    </row>
    <row r="9" spans="1:14" s="695" customFormat="1" x14ac:dyDescent="0.2">
      <c r="A9" s="952" t="s">
        <v>143</v>
      </c>
      <c r="B9" s="953"/>
      <c r="C9" s="954" t="s">
        <v>147</v>
      </c>
      <c r="D9" s="955"/>
      <c r="E9" s="955"/>
      <c r="F9" s="955"/>
      <c r="G9" s="955"/>
      <c r="H9" s="955"/>
      <c r="I9" s="955"/>
      <c r="J9" s="955"/>
      <c r="K9" s="955"/>
      <c r="L9" s="955"/>
      <c r="M9" s="955"/>
      <c r="N9" s="956"/>
    </row>
    <row r="10" spans="1:14" s="695" customFormat="1" x14ac:dyDescent="0.2">
      <c r="A10" s="952" t="s">
        <v>257</v>
      </c>
      <c r="B10" s="953"/>
      <c r="C10" s="954" t="s">
        <v>169</v>
      </c>
      <c r="D10" s="955"/>
      <c r="E10" s="955"/>
      <c r="F10" s="956"/>
      <c r="G10" s="954" t="s">
        <v>223</v>
      </c>
      <c r="H10" s="955"/>
      <c r="I10" s="955"/>
      <c r="J10" s="956"/>
      <c r="K10" s="954" t="s">
        <v>132</v>
      </c>
      <c r="L10" s="955"/>
      <c r="M10" s="955"/>
      <c r="N10" s="956"/>
    </row>
    <row r="11" spans="1:14" s="695" customFormat="1" x14ac:dyDescent="0.2">
      <c r="A11" s="952" t="s">
        <v>258</v>
      </c>
      <c r="B11" s="953"/>
      <c r="C11" s="957" t="s">
        <v>435</v>
      </c>
      <c r="D11" s="958" t="s">
        <v>436</v>
      </c>
      <c r="E11" s="958" t="s">
        <v>437</v>
      </c>
      <c r="F11" s="958" t="s">
        <v>132</v>
      </c>
      <c r="G11" s="957" t="s">
        <v>435</v>
      </c>
      <c r="H11" s="958" t="s">
        <v>436</v>
      </c>
      <c r="I11" s="958" t="s">
        <v>437</v>
      </c>
      <c r="J11" s="958" t="s">
        <v>132</v>
      </c>
      <c r="K11" s="957" t="s">
        <v>435</v>
      </c>
      <c r="L11" s="958" t="s">
        <v>436</v>
      </c>
      <c r="M11" s="958" t="s">
        <v>437</v>
      </c>
      <c r="N11" s="958" t="s">
        <v>132</v>
      </c>
    </row>
    <row r="12" spans="1:14" s="695" customFormat="1" ht="13.5" x14ac:dyDescent="0.25">
      <c r="A12" s="632" t="s">
        <v>136</v>
      </c>
      <c r="B12" s="633" t="s">
        <v>144</v>
      </c>
      <c r="C12" s="633" t="s">
        <v>144</v>
      </c>
      <c r="D12" s="633" t="s">
        <v>144</v>
      </c>
      <c r="E12" s="633" t="s">
        <v>144</v>
      </c>
      <c r="F12" s="633" t="s">
        <v>144</v>
      </c>
      <c r="G12" s="633" t="s">
        <v>144</v>
      </c>
      <c r="H12" s="633" t="s">
        <v>144</v>
      </c>
      <c r="I12" s="633" t="s">
        <v>144</v>
      </c>
      <c r="J12" s="633" t="s">
        <v>144</v>
      </c>
      <c r="K12" s="633" t="s">
        <v>144</v>
      </c>
      <c r="L12" s="633" t="s">
        <v>144</v>
      </c>
      <c r="M12" s="633" t="s">
        <v>144</v>
      </c>
      <c r="N12" s="633" t="s">
        <v>144</v>
      </c>
    </row>
    <row r="13" spans="1:14" s="695" customFormat="1" ht="13.5" x14ac:dyDescent="0.25">
      <c r="A13" s="638" t="s">
        <v>27</v>
      </c>
      <c r="B13" s="633" t="s">
        <v>144</v>
      </c>
      <c r="C13" s="635">
        <v>1697</v>
      </c>
      <c r="D13" s="635">
        <v>289</v>
      </c>
      <c r="E13" s="635">
        <v>409</v>
      </c>
      <c r="F13" s="635">
        <v>2395</v>
      </c>
      <c r="G13" s="635">
        <v>112598</v>
      </c>
      <c r="H13" s="635">
        <v>33103</v>
      </c>
      <c r="I13" s="635">
        <v>13547</v>
      </c>
      <c r="J13" s="635">
        <v>159248</v>
      </c>
      <c r="K13" s="635">
        <v>114295</v>
      </c>
      <c r="L13" s="635">
        <v>33392</v>
      </c>
      <c r="M13" s="635">
        <v>13956</v>
      </c>
      <c r="N13" s="635">
        <v>161643</v>
      </c>
    </row>
    <row r="14" spans="1:14" s="695" customFormat="1" ht="13.5" x14ac:dyDescent="0.25">
      <c r="A14" s="638" t="s">
        <v>184</v>
      </c>
      <c r="B14" s="633" t="s">
        <v>144</v>
      </c>
      <c r="C14" s="637">
        <v>47</v>
      </c>
      <c r="D14" s="637">
        <v>5</v>
      </c>
      <c r="E14" s="637">
        <v>7</v>
      </c>
      <c r="F14" s="637">
        <v>59</v>
      </c>
      <c r="G14" s="637">
        <v>2143</v>
      </c>
      <c r="H14" s="637">
        <v>705</v>
      </c>
      <c r="I14" s="637">
        <v>242</v>
      </c>
      <c r="J14" s="637">
        <v>3090</v>
      </c>
      <c r="K14" s="637">
        <v>2190</v>
      </c>
      <c r="L14" s="637">
        <v>710</v>
      </c>
      <c r="M14" s="637">
        <v>249</v>
      </c>
      <c r="N14" s="637">
        <v>3149</v>
      </c>
    </row>
    <row r="15" spans="1:14" s="695" customFormat="1" ht="13.5" x14ac:dyDescent="0.25">
      <c r="A15" s="638" t="s">
        <v>185</v>
      </c>
      <c r="B15" s="633" t="s">
        <v>144</v>
      </c>
      <c r="C15" s="635">
        <v>15</v>
      </c>
      <c r="D15" s="635" t="s">
        <v>173</v>
      </c>
      <c r="E15" s="635">
        <v>2</v>
      </c>
      <c r="F15" s="635">
        <v>17</v>
      </c>
      <c r="G15" s="635">
        <v>402</v>
      </c>
      <c r="H15" s="635">
        <v>144</v>
      </c>
      <c r="I15" s="635">
        <v>41</v>
      </c>
      <c r="J15" s="635">
        <v>587</v>
      </c>
      <c r="K15" s="635">
        <v>417</v>
      </c>
      <c r="L15" s="635">
        <v>144</v>
      </c>
      <c r="M15" s="635">
        <v>43</v>
      </c>
      <c r="N15" s="635">
        <v>604</v>
      </c>
    </row>
    <row r="16" spans="1:14" s="695" customFormat="1" ht="13.5" x14ac:dyDescent="0.25">
      <c r="A16" s="638" t="s">
        <v>186</v>
      </c>
      <c r="B16" s="633" t="s">
        <v>144</v>
      </c>
      <c r="C16" s="637">
        <v>11</v>
      </c>
      <c r="D16" s="637" t="s">
        <v>173</v>
      </c>
      <c r="E16" s="637">
        <v>3</v>
      </c>
      <c r="F16" s="637">
        <v>14</v>
      </c>
      <c r="G16" s="637">
        <v>568</v>
      </c>
      <c r="H16" s="637">
        <v>181</v>
      </c>
      <c r="I16" s="637">
        <v>50</v>
      </c>
      <c r="J16" s="637">
        <v>799</v>
      </c>
      <c r="K16" s="637">
        <v>579</v>
      </c>
      <c r="L16" s="637">
        <v>181</v>
      </c>
      <c r="M16" s="637">
        <v>53</v>
      </c>
      <c r="N16" s="637">
        <v>813</v>
      </c>
    </row>
    <row r="17" spans="1:14" s="695" customFormat="1" ht="13.5" x14ac:dyDescent="0.25">
      <c r="A17" s="638" t="s">
        <v>187</v>
      </c>
      <c r="B17" s="633" t="s">
        <v>144</v>
      </c>
      <c r="C17" s="635">
        <v>11</v>
      </c>
      <c r="D17" s="635">
        <v>3</v>
      </c>
      <c r="E17" s="635" t="s">
        <v>173</v>
      </c>
      <c r="F17" s="635">
        <v>14</v>
      </c>
      <c r="G17" s="635">
        <v>599</v>
      </c>
      <c r="H17" s="635">
        <v>157</v>
      </c>
      <c r="I17" s="635">
        <v>100</v>
      </c>
      <c r="J17" s="635">
        <v>856</v>
      </c>
      <c r="K17" s="635">
        <v>610</v>
      </c>
      <c r="L17" s="635">
        <v>160</v>
      </c>
      <c r="M17" s="635">
        <v>100</v>
      </c>
      <c r="N17" s="635">
        <v>870</v>
      </c>
    </row>
    <row r="18" spans="1:14" s="695" customFormat="1" ht="13.5" x14ac:dyDescent="0.25">
      <c r="A18" s="638" t="s">
        <v>189</v>
      </c>
      <c r="B18" s="633" t="s">
        <v>144</v>
      </c>
      <c r="C18" s="637">
        <v>10</v>
      </c>
      <c r="D18" s="637">
        <v>2</v>
      </c>
      <c r="E18" s="637">
        <v>2</v>
      </c>
      <c r="F18" s="637">
        <v>14</v>
      </c>
      <c r="G18" s="637">
        <v>574</v>
      </c>
      <c r="H18" s="637">
        <v>223</v>
      </c>
      <c r="I18" s="637">
        <v>51</v>
      </c>
      <c r="J18" s="637">
        <v>848</v>
      </c>
      <c r="K18" s="637">
        <v>584</v>
      </c>
      <c r="L18" s="637">
        <v>225</v>
      </c>
      <c r="M18" s="637">
        <v>53</v>
      </c>
      <c r="N18" s="637">
        <v>862</v>
      </c>
    </row>
    <row r="19" spans="1:14" s="695" customFormat="1" x14ac:dyDescent="0.2">
      <c r="A19" s="640" t="s">
        <v>438</v>
      </c>
    </row>
    <row r="22" spans="1:14" x14ac:dyDescent="0.2">
      <c r="B22" s="428" t="s">
        <v>439</v>
      </c>
    </row>
    <row r="24" spans="1:14" x14ac:dyDescent="0.2">
      <c r="B24" s="930" t="s">
        <v>136</v>
      </c>
      <c r="C24" s="931" t="s">
        <v>440</v>
      </c>
      <c r="D24" s="932"/>
      <c r="E24" s="932"/>
      <c r="F24" s="933"/>
      <c r="G24" s="931" t="s">
        <v>164</v>
      </c>
      <c r="H24" s="932"/>
      <c r="I24" s="932"/>
      <c r="J24" s="932"/>
    </row>
    <row r="25" spans="1:14" ht="13.5" thickBot="1" x14ac:dyDescent="0.25">
      <c r="B25" s="934"/>
      <c r="C25" s="959" t="s">
        <v>441</v>
      </c>
      <c r="D25" s="960" t="s">
        <v>442</v>
      </c>
      <c r="E25" s="960" t="s">
        <v>443</v>
      </c>
      <c r="F25" s="961" t="s">
        <v>324</v>
      </c>
      <c r="G25" s="960" t="s">
        <v>441</v>
      </c>
      <c r="H25" s="960" t="s">
        <v>442</v>
      </c>
      <c r="I25" s="960" t="s">
        <v>443</v>
      </c>
      <c r="J25" s="960" t="s">
        <v>324</v>
      </c>
    </row>
    <row r="26" spans="1:14" x14ac:dyDescent="0.2">
      <c r="B26" s="962" t="s">
        <v>27</v>
      </c>
      <c r="C26" s="963">
        <v>409</v>
      </c>
      <c r="D26" s="964">
        <v>289</v>
      </c>
      <c r="E26" s="964">
        <v>1697</v>
      </c>
      <c r="F26" s="965">
        <f>SUM(C26:E26)</f>
        <v>2395</v>
      </c>
      <c r="G26" s="964">
        <v>13547</v>
      </c>
      <c r="H26" s="964">
        <v>33103</v>
      </c>
      <c r="I26" s="964">
        <v>112598</v>
      </c>
      <c r="J26" s="964">
        <f>SUM(G26:I26)</f>
        <v>159248</v>
      </c>
    </row>
    <row r="27" spans="1:14" x14ac:dyDescent="0.2">
      <c r="B27" s="962" t="s">
        <v>137</v>
      </c>
      <c r="C27" s="963">
        <v>7</v>
      </c>
      <c r="D27" s="964">
        <v>5</v>
      </c>
      <c r="E27" s="964">
        <v>47</v>
      </c>
      <c r="F27" s="965">
        <f t="shared" ref="F27:F31" si="0">SUM(C27:E27)</f>
        <v>59</v>
      </c>
      <c r="G27" s="964">
        <v>242</v>
      </c>
      <c r="H27" s="964">
        <v>705</v>
      </c>
      <c r="I27" s="964">
        <v>2143</v>
      </c>
      <c r="J27" s="964">
        <f t="shared" ref="J27:J31" si="1">SUM(G27:I27)</f>
        <v>3090</v>
      </c>
    </row>
    <row r="28" spans="1:14" x14ac:dyDescent="0.2">
      <c r="B28" s="966" t="s">
        <v>270</v>
      </c>
      <c r="C28" s="967">
        <v>2</v>
      </c>
      <c r="D28" s="968" t="s">
        <v>45</v>
      </c>
      <c r="E28" s="969">
        <v>15</v>
      </c>
      <c r="F28" s="970">
        <f t="shared" si="0"/>
        <v>17</v>
      </c>
      <c r="G28" s="969">
        <v>41</v>
      </c>
      <c r="H28" s="969">
        <v>144</v>
      </c>
      <c r="I28" s="969">
        <v>402</v>
      </c>
      <c r="J28" s="969">
        <f t="shared" si="1"/>
        <v>587</v>
      </c>
    </row>
    <row r="29" spans="1:14" x14ac:dyDescent="0.2">
      <c r="B29" s="966" t="s">
        <v>271</v>
      </c>
      <c r="C29" s="971">
        <v>3</v>
      </c>
      <c r="D29" s="968" t="s">
        <v>45</v>
      </c>
      <c r="E29" s="969">
        <v>11</v>
      </c>
      <c r="F29" s="970">
        <f t="shared" si="0"/>
        <v>14</v>
      </c>
      <c r="G29" s="969">
        <v>50</v>
      </c>
      <c r="H29" s="969">
        <v>181</v>
      </c>
      <c r="I29" s="969">
        <v>568</v>
      </c>
      <c r="J29" s="969">
        <f t="shared" si="1"/>
        <v>799</v>
      </c>
    </row>
    <row r="30" spans="1:14" x14ac:dyDescent="0.2">
      <c r="B30" s="966" t="s">
        <v>272</v>
      </c>
      <c r="C30" s="967" t="s">
        <v>45</v>
      </c>
      <c r="D30" s="969">
        <v>3</v>
      </c>
      <c r="E30" s="969">
        <v>11</v>
      </c>
      <c r="F30" s="970">
        <f t="shared" si="0"/>
        <v>14</v>
      </c>
      <c r="G30" s="969">
        <v>100</v>
      </c>
      <c r="H30" s="969">
        <v>157</v>
      </c>
      <c r="I30" s="969">
        <v>599</v>
      </c>
      <c r="J30" s="969">
        <f t="shared" si="1"/>
        <v>856</v>
      </c>
    </row>
    <row r="31" spans="1:14" x14ac:dyDescent="0.2">
      <c r="B31" s="966" t="s">
        <v>273</v>
      </c>
      <c r="C31" s="971">
        <v>2</v>
      </c>
      <c r="D31" s="969">
        <v>2</v>
      </c>
      <c r="E31" s="969">
        <v>10</v>
      </c>
      <c r="F31" s="970">
        <f t="shared" si="0"/>
        <v>14</v>
      </c>
      <c r="G31" s="969">
        <v>51</v>
      </c>
      <c r="H31" s="969">
        <v>223</v>
      </c>
      <c r="I31" s="969">
        <v>574</v>
      </c>
      <c r="J31" s="969">
        <f t="shared" si="1"/>
        <v>848</v>
      </c>
    </row>
    <row r="33" spans="2:2" x14ac:dyDescent="0.2">
      <c r="B33" s="558" t="s">
        <v>188</v>
      </c>
    </row>
  </sheetData>
  <mergeCells count="24">
    <mergeCell ref="A11:B11"/>
    <mergeCell ref="B24:B25"/>
    <mergeCell ref="C24:F24"/>
    <mergeCell ref="G24:J24"/>
    <mergeCell ref="A8:B8"/>
    <mergeCell ref="C8:N8"/>
    <mergeCell ref="A9:B9"/>
    <mergeCell ref="C9:N9"/>
    <mergeCell ref="A10:B10"/>
    <mergeCell ref="C10:F10"/>
    <mergeCell ref="G10:J10"/>
    <mergeCell ref="K10:N10"/>
    <mergeCell ref="A5:B5"/>
    <mergeCell ref="C5:N5"/>
    <mergeCell ref="A6:B6"/>
    <mergeCell ref="C6:N6"/>
    <mergeCell ref="A7:B7"/>
    <mergeCell ref="C7:N7"/>
    <mergeCell ref="A2:B2"/>
    <mergeCell ref="C2:N2"/>
    <mergeCell ref="A3:B3"/>
    <mergeCell ref="C3:N3"/>
    <mergeCell ref="A4:B4"/>
    <mergeCell ref="C4:N4"/>
  </mergeCells>
  <hyperlinks>
    <hyperlink ref="A1" r:id="rId1" display="http://dati.istat.it/OECDStat_Metadata/ShowMetadata.ashx?Dataset=DCIS_MORTIFERITISTR1&amp;ShowOnWeb=true&amp;Lang=it" xr:uid="{A8C9ADCD-974C-4F3B-8B64-049B02323BCA}"/>
    <hyperlink ref="C11" r:id="rId2" display="http://dati.istat.it/OECDStat_Metadata/ShowMetadata.ashx?Dataset=DCIS_MORTIFERITISTR1&amp;Coords=[RUOLO].[C]&amp;ShowOnWeb=true&amp;Lang=it" xr:uid="{D1B6047A-CABF-4025-A603-17735852A492}"/>
    <hyperlink ref="G11" r:id="rId3" display="http://dati.istat.it/OECDStat_Metadata/ShowMetadata.ashx?Dataset=DCIS_MORTIFERITISTR1&amp;Coords=[RUOLO].[C]&amp;ShowOnWeb=true&amp;Lang=it" xr:uid="{67A42127-26A9-493C-A3C8-8CFC4064DC31}"/>
    <hyperlink ref="K11" r:id="rId4" display="http://dati.istat.it/OECDStat_Metadata/ShowMetadata.ashx?Dataset=DCIS_MORTIFERITISTR1&amp;Coords=[RUOLO].[C]&amp;ShowOnWeb=true&amp;Lang=it" xr:uid="{0F0CE93E-4133-4599-B236-45EE261BE955}"/>
    <hyperlink ref="A19" r:id="rId5" display="http://dativ7b.istat.it//index.aspx?DatasetCode=DCIS_MORTIFERITISTR1" xr:uid="{0F543E1C-6F55-4F3E-881E-9F0AFF66AA74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07670-9705-4406-81B5-5AE29BA83E3E}">
  <dimension ref="A1:Y34"/>
  <sheetViews>
    <sheetView zoomScaleNormal="100" workbookViewId="0">
      <selection activeCell="D7" sqref="D7:W7"/>
    </sheetView>
  </sheetViews>
  <sheetFormatPr defaultRowHeight="12.75" x14ac:dyDescent="0.2"/>
  <cols>
    <col min="1" max="1" width="9.25" style="424" customWidth="1"/>
    <col min="2" max="2" width="9.125" style="424" bestFit="1" customWidth="1"/>
    <col min="3" max="3" width="3.875" style="424" bestFit="1" customWidth="1"/>
    <col min="4" max="23" width="4.375" style="424" bestFit="1" customWidth="1"/>
    <col min="24" max="16384" width="9" style="424"/>
  </cols>
  <sheetData>
    <row r="1" spans="1:25" x14ac:dyDescent="0.2">
      <c r="A1" s="619" t="s">
        <v>253</v>
      </c>
      <c r="B1" s="972"/>
    </row>
    <row r="2" spans="1:25" x14ac:dyDescent="0.2">
      <c r="A2" s="620" t="s">
        <v>129</v>
      </c>
      <c r="B2" s="621"/>
      <c r="C2" s="622"/>
      <c r="D2" s="623" t="s">
        <v>254</v>
      </c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5"/>
      <c r="Y2" s="895" t="s">
        <v>444</v>
      </c>
    </row>
    <row r="3" spans="1:25" x14ac:dyDescent="0.2">
      <c r="A3" s="620" t="s">
        <v>255</v>
      </c>
      <c r="B3" s="621"/>
      <c r="C3" s="622"/>
      <c r="D3" s="623" t="s">
        <v>132</v>
      </c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5"/>
    </row>
    <row r="4" spans="1:25" x14ac:dyDescent="0.2">
      <c r="A4" s="620" t="s">
        <v>256</v>
      </c>
      <c r="B4" s="621"/>
      <c r="C4" s="622"/>
      <c r="D4" s="623" t="s">
        <v>132</v>
      </c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5"/>
    </row>
    <row r="5" spans="1:25" x14ac:dyDescent="0.2">
      <c r="A5" s="620" t="s">
        <v>138</v>
      </c>
      <c r="B5" s="621"/>
      <c r="C5" s="622"/>
      <c r="D5" s="623" t="s">
        <v>132</v>
      </c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5"/>
    </row>
    <row r="6" spans="1:25" x14ac:dyDescent="0.2">
      <c r="A6" s="620" t="s">
        <v>131</v>
      </c>
      <c r="B6" s="621"/>
      <c r="C6" s="622"/>
      <c r="D6" s="623" t="s">
        <v>132</v>
      </c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5"/>
    </row>
    <row r="7" spans="1:25" x14ac:dyDescent="0.2">
      <c r="A7" s="620" t="s">
        <v>133</v>
      </c>
      <c r="B7" s="621"/>
      <c r="C7" s="622"/>
      <c r="D7" s="623" t="s">
        <v>132</v>
      </c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625"/>
    </row>
    <row r="8" spans="1:25" x14ac:dyDescent="0.2">
      <c r="A8" s="620" t="s">
        <v>139</v>
      </c>
      <c r="B8" s="621"/>
      <c r="C8" s="622"/>
      <c r="D8" s="623" t="s">
        <v>132</v>
      </c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5"/>
    </row>
    <row r="9" spans="1:25" x14ac:dyDescent="0.2">
      <c r="A9" s="620" t="s">
        <v>136</v>
      </c>
      <c r="B9" s="621"/>
      <c r="C9" s="622"/>
      <c r="D9" s="623" t="s">
        <v>137</v>
      </c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5"/>
    </row>
    <row r="10" spans="1:25" x14ac:dyDescent="0.2">
      <c r="A10" s="629" t="s">
        <v>143</v>
      </c>
      <c r="B10" s="630"/>
      <c r="C10" s="631"/>
      <c r="D10" s="308" t="s">
        <v>2</v>
      </c>
      <c r="E10" s="308" t="s">
        <v>3</v>
      </c>
      <c r="F10" s="308" t="s">
        <v>4</v>
      </c>
      <c r="G10" s="308" t="s">
        <v>5</v>
      </c>
      <c r="H10" s="308" t="s">
        <v>6</v>
      </c>
      <c r="I10" s="308" t="s">
        <v>7</v>
      </c>
      <c r="J10" s="308" t="s">
        <v>8</v>
      </c>
      <c r="K10" s="308" t="s">
        <v>9</v>
      </c>
      <c r="L10" s="308" t="s">
        <v>10</v>
      </c>
      <c r="M10" s="308" t="s">
        <v>11</v>
      </c>
      <c r="N10" s="308" t="s">
        <v>12</v>
      </c>
      <c r="O10" s="309" t="s">
        <v>13</v>
      </c>
      <c r="P10" s="309" t="s">
        <v>14</v>
      </c>
      <c r="Q10" s="308" t="s">
        <v>15</v>
      </c>
      <c r="R10" s="308" t="s">
        <v>16</v>
      </c>
      <c r="S10" s="308" t="s">
        <v>17</v>
      </c>
      <c r="T10" s="308" t="s">
        <v>18</v>
      </c>
      <c r="U10" s="309" t="s">
        <v>19</v>
      </c>
      <c r="V10" s="308" t="s">
        <v>20</v>
      </c>
      <c r="W10" s="308" t="s">
        <v>147</v>
      </c>
    </row>
    <row r="11" spans="1:25" ht="13.5" x14ac:dyDescent="0.25">
      <c r="A11" s="329" t="s">
        <v>257</v>
      </c>
      <c r="B11" s="329" t="s">
        <v>258</v>
      </c>
      <c r="C11" s="633" t="s">
        <v>144</v>
      </c>
      <c r="D11" s="633" t="s">
        <v>144</v>
      </c>
      <c r="E11" s="633" t="s">
        <v>144</v>
      </c>
      <c r="F11" s="633" t="s">
        <v>144</v>
      </c>
      <c r="G11" s="633" t="s">
        <v>144</v>
      </c>
      <c r="H11" s="633" t="s">
        <v>144</v>
      </c>
      <c r="I11" s="633" t="s">
        <v>144</v>
      </c>
      <c r="J11" s="633" t="s">
        <v>144</v>
      </c>
      <c r="K11" s="633" t="s">
        <v>144</v>
      </c>
      <c r="L11" s="633" t="s">
        <v>144</v>
      </c>
      <c r="M11" s="633" t="s">
        <v>144</v>
      </c>
      <c r="N11" s="633" t="s">
        <v>144</v>
      </c>
      <c r="O11" s="633" t="s">
        <v>144</v>
      </c>
      <c r="P11" s="633" t="s">
        <v>144</v>
      </c>
      <c r="Q11" s="633" t="s">
        <v>144</v>
      </c>
      <c r="R11" s="633" t="s">
        <v>144</v>
      </c>
      <c r="S11" s="633" t="s">
        <v>144</v>
      </c>
      <c r="T11" s="633" t="s">
        <v>144</v>
      </c>
      <c r="U11" s="633" t="s">
        <v>144</v>
      </c>
      <c r="V11" s="633" t="s">
        <v>144</v>
      </c>
      <c r="W11" s="633" t="s">
        <v>144</v>
      </c>
    </row>
    <row r="12" spans="1:25" ht="13.5" x14ac:dyDescent="0.25">
      <c r="A12" s="634" t="s">
        <v>169</v>
      </c>
      <c r="B12" s="973" t="s">
        <v>435</v>
      </c>
      <c r="C12" s="633" t="s">
        <v>144</v>
      </c>
      <c r="D12" s="635">
        <v>113</v>
      </c>
      <c r="E12" s="635">
        <v>110</v>
      </c>
      <c r="F12" s="635">
        <v>100</v>
      </c>
      <c r="G12" s="635">
        <v>99</v>
      </c>
      <c r="H12" s="635">
        <v>80</v>
      </c>
      <c r="I12" s="635">
        <v>110</v>
      </c>
      <c r="J12" s="635">
        <v>80</v>
      </c>
      <c r="K12" s="635">
        <v>64</v>
      </c>
      <c r="L12" s="635">
        <v>67</v>
      </c>
      <c r="M12" s="635">
        <v>53</v>
      </c>
      <c r="N12" s="635">
        <v>59</v>
      </c>
      <c r="O12" s="635">
        <v>63</v>
      </c>
      <c r="P12" s="635">
        <v>42</v>
      </c>
      <c r="Q12" s="635">
        <v>58</v>
      </c>
      <c r="R12" s="635">
        <v>53</v>
      </c>
      <c r="S12" s="635">
        <v>56</v>
      </c>
      <c r="T12" s="635">
        <v>45</v>
      </c>
      <c r="U12" s="635">
        <v>52</v>
      </c>
      <c r="V12" s="635">
        <v>50</v>
      </c>
      <c r="W12" s="635">
        <v>47</v>
      </c>
    </row>
    <row r="13" spans="1:25" ht="13.5" x14ac:dyDescent="0.25">
      <c r="A13" s="636"/>
      <c r="B13" s="314" t="s">
        <v>436</v>
      </c>
      <c r="C13" s="633" t="s">
        <v>144</v>
      </c>
      <c r="D13" s="637">
        <v>39</v>
      </c>
      <c r="E13" s="637">
        <v>46</v>
      </c>
      <c r="F13" s="637">
        <v>37</v>
      </c>
      <c r="G13" s="637">
        <v>31</v>
      </c>
      <c r="H13" s="637">
        <v>36</v>
      </c>
      <c r="I13" s="637">
        <v>36</v>
      </c>
      <c r="J13" s="637">
        <v>24</v>
      </c>
      <c r="K13" s="637">
        <v>18</v>
      </c>
      <c r="L13" s="637">
        <v>10</v>
      </c>
      <c r="M13" s="637">
        <v>16</v>
      </c>
      <c r="N13" s="637">
        <v>12</v>
      </c>
      <c r="O13" s="637">
        <v>16</v>
      </c>
      <c r="P13" s="637">
        <v>11</v>
      </c>
      <c r="Q13" s="637">
        <v>14</v>
      </c>
      <c r="R13" s="637">
        <v>18</v>
      </c>
      <c r="S13" s="637">
        <v>8</v>
      </c>
      <c r="T13" s="637">
        <v>13</v>
      </c>
      <c r="U13" s="637">
        <v>15</v>
      </c>
      <c r="V13" s="637">
        <v>12</v>
      </c>
      <c r="W13" s="637">
        <v>5</v>
      </c>
    </row>
    <row r="14" spans="1:25" ht="13.5" x14ac:dyDescent="0.25">
      <c r="A14" s="636"/>
      <c r="B14" s="314" t="s">
        <v>437</v>
      </c>
      <c r="C14" s="633" t="s">
        <v>144</v>
      </c>
      <c r="D14" s="635">
        <v>16</v>
      </c>
      <c r="E14" s="635">
        <v>29</v>
      </c>
      <c r="F14" s="635">
        <v>17</v>
      </c>
      <c r="G14" s="635">
        <v>11</v>
      </c>
      <c r="H14" s="635">
        <v>18</v>
      </c>
      <c r="I14" s="635">
        <v>19</v>
      </c>
      <c r="J14" s="635">
        <v>15</v>
      </c>
      <c r="K14" s="635">
        <v>14</v>
      </c>
      <c r="L14" s="635">
        <v>16</v>
      </c>
      <c r="M14" s="635">
        <v>10</v>
      </c>
      <c r="N14" s="635">
        <v>12</v>
      </c>
      <c r="O14" s="635">
        <v>13</v>
      </c>
      <c r="P14" s="635">
        <v>17</v>
      </c>
      <c r="Q14" s="635">
        <v>5</v>
      </c>
      <c r="R14" s="635">
        <v>13</v>
      </c>
      <c r="S14" s="635">
        <v>12</v>
      </c>
      <c r="T14" s="635">
        <v>11</v>
      </c>
      <c r="U14" s="635">
        <v>9</v>
      </c>
      <c r="V14" s="635">
        <v>16</v>
      </c>
      <c r="W14" s="635">
        <v>7</v>
      </c>
    </row>
    <row r="15" spans="1:25" ht="13.5" x14ac:dyDescent="0.25">
      <c r="A15" s="639"/>
      <c r="B15" s="314" t="s">
        <v>132</v>
      </c>
      <c r="C15" s="633" t="s">
        <v>144</v>
      </c>
      <c r="D15" s="637">
        <v>168</v>
      </c>
      <c r="E15" s="637">
        <v>185</v>
      </c>
      <c r="F15" s="637">
        <v>154</v>
      </c>
      <c r="G15" s="637">
        <v>141</v>
      </c>
      <c r="H15" s="637">
        <v>134</v>
      </c>
      <c r="I15" s="637">
        <v>165</v>
      </c>
      <c r="J15" s="637">
        <v>119</v>
      </c>
      <c r="K15" s="637">
        <v>96</v>
      </c>
      <c r="L15" s="637">
        <v>93</v>
      </c>
      <c r="M15" s="637">
        <v>79</v>
      </c>
      <c r="N15" s="637">
        <v>83</v>
      </c>
      <c r="O15" s="637">
        <v>92</v>
      </c>
      <c r="P15" s="637">
        <v>70</v>
      </c>
      <c r="Q15" s="637">
        <v>77</v>
      </c>
      <c r="R15" s="637">
        <v>84</v>
      </c>
      <c r="S15" s="637">
        <v>76</v>
      </c>
      <c r="T15" s="637">
        <v>69</v>
      </c>
      <c r="U15" s="637">
        <v>76</v>
      </c>
      <c r="V15" s="637">
        <v>78</v>
      </c>
      <c r="W15" s="637">
        <v>59</v>
      </c>
    </row>
    <row r="16" spans="1:25" ht="13.5" x14ac:dyDescent="0.25">
      <c r="A16" s="634" t="s">
        <v>223</v>
      </c>
      <c r="B16" s="973" t="s">
        <v>435</v>
      </c>
      <c r="C16" s="633" t="s">
        <v>144</v>
      </c>
      <c r="D16" s="635">
        <v>5533</v>
      </c>
      <c r="E16" s="635">
        <v>5703</v>
      </c>
      <c r="F16" s="635">
        <v>5475</v>
      </c>
      <c r="G16" s="635">
        <v>5112</v>
      </c>
      <c r="H16" s="635">
        <v>4922</v>
      </c>
      <c r="I16" s="635">
        <v>4790</v>
      </c>
      <c r="J16" s="635">
        <v>4407</v>
      </c>
      <c r="K16" s="635">
        <v>4158</v>
      </c>
      <c r="L16" s="635">
        <v>4028</v>
      </c>
      <c r="M16" s="635">
        <v>4338</v>
      </c>
      <c r="N16" s="635">
        <v>4221</v>
      </c>
      <c r="O16" s="635">
        <v>3798</v>
      </c>
      <c r="P16" s="635">
        <v>3727</v>
      </c>
      <c r="Q16" s="635">
        <v>3529</v>
      </c>
      <c r="R16" s="635">
        <v>3268</v>
      </c>
      <c r="S16" s="635">
        <v>3020</v>
      </c>
      <c r="T16" s="635">
        <v>2965</v>
      </c>
      <c r="U16" s="635">
        <v>3215</v>
      </c>
      <c r="V16" s="635">
        <v>3132</v>
      </c>
      <c r="W16" s="635">
        <v>2143</v>
      </c>
    </row>
    <row r="17" spans="1:25" ht="13.5" x14ac:dyDescent="0.25">
      <c r="A17" s="636"/>
      <c r="B17" s="314" t="s">
        <v>436</v>
      </c>
      <c r="C17" s="633" t="s">
        <v>144</v>
      </c>
      <c r="D17" s="637">
        <v>2463</v>
      </c>
      <c r="E17" s="637">
        <v>2495</v>
      </c>
      <c r="F17" s="637">
        <v>2269</v>
      </c>
      <c r="G17" s="637">
        <v>2088</v>
      </c>
      <c r="H17" s="637">
        <v>1965</v>
      </c>
      <c r="I17" s="637">
        <v>1856</v>
      </c>
      <c r="J17" s="637">
        <v>1631</v>
      </c>
      <c r="K17" s="637">
        <v>1584</v>
      </c>
      <c r="L17" s="637">
        <v>1672</v>
      </c>
      <c r="M17" s="637">
        <v>1734</v>
      </c>
      <c r="N17" s="637">
        <v>1640</v>
      </c>
      <c r="O17" s="637">
        <v>1377</v>
      </c>
      <c r="P17" s="637">
        <v>1397</v>
      </c>
      <c r="Q17" s="637">
        <v>1331</v>
      </c>
      <c r="R17" s="637">
        <v>1235</v>
      </c>
      <c r="S17" s="637">
        <v>1249</v>
      </c>
      <c r="T17" s="637">
        <v>1121</v>
      </c>
      <c r="U17" s="637">
        <v>1153</v>
      </c>
      <c r="V17" s="637">
        <v>1157</v>
      </c>
      <c r="W17" s="637">
        <v>705</v>
      </c>
    </row>
    <row r="18" spans="1:25" ht="13.5" x14ac:dyDescent="0.25">
      <c r="A18" s="636"/>
      <c r="B18" s="314" t="s">
        <v>437</v>
      </c>
      <c r="C18" s="633" t="s">
        <v>144</v>
      </c>
      <c r="D18" s="635">
        <v>346</v>
      </c>
      <c r="E18" s="635">
        <v>298</v>
      </c>
      <c r="F18" s="635">
        <v>322</v>
      </c>
      <c r="G18" s="635">
        <v>344</v>
      </c>
      <c r="H18" s="635">
        <v>338</v>
      </c>
      <c r="I18" s="635">
        <v>406</v>
      </c>
      <c r="J18" s="635">
        <v>344</v>
      </c>
      <c r="K18" s="635">
        <v>301</v>
      </c>
      <c r="L18" s="635">
        <v>289</v>
      </c>
      <c r="M18" s="635">
        <v>305</v>
      </c>
      <c r="N18" s="635">
        <v>360</v>
      </c>
      <c r="O18" s="635">
        <v>349</v>
      </c>
      <c r="P18" s="635">
        <v>340</v>
      </c>
      <c r="Q18" s="635">
        <v>335</v>
      </c>
      <c r="R18" s="635">
        <v>324</v>
      </c>
      <c r="S18" s="635">
        <v>315</v>
      </c>
      <c r="T18" s="635">
        <v>309</v>
      </c>
      <c r="U18" s="635">
        <v>315</v>
      </c>
      <c r="V18" s="635">
        <v>359</v>
      </c>
      <c r="W18" s="635">
        <v>242</v>
      </c>
    </row>
    <row r="19" spans="1:25" ht="13.5" x14ac:dyDescent="0.25">
      <c r="A19" s="639"/>
      <c r="B19" s="314" t="s">
        <v>132</v>
      </c>
      <c r="C19" s="633" t="s">
        <v>144</v>
      </c>
      <c r="D19" s="637">
        <v>8342</v>
      </c>
      <c r="E19" s="637">
        <v>8496</v>
      </c>
      <c r="F19" s="637">
        <v>8066</v>
      </c>
      <c r="G19" s="637">
        <v>7544</v>
      </c>
      <c r="H19" s="637">
        <v>7225</v>
      </c>
      <c r="I19" s="637">
        <v>7052</v>
      </c>
      <c r="J19" s="637">
        <v>6382</v>
      </c>
      <c r="K19" s="637">
        <v>6043</v>
      </c>
      <c r="L19" s="637">
        <v>5989</v>
      </c>
      <c r="M19" s="637">
        <v>6377</v>
      </c>
      <c r="N19" s="637">
        <v>6221</v>
      </c>
      <c r="O19" s="637">
        <v>5524</v>
      </c>
      <c r="P19" s="637">
        <v>5464</v>
      </c>
      <c r="Q19" s="637">
        <v>5195</v>
      </c>
      <c r="R19" s="637">
        <v>4827</v>
      </c>
      <c r="S19" s="637">
        <v>4584</v>
      </c>
      <c r="T19" s="637">
        <v>4395</v>
      </c>
      <c r="U19" s="637">
        <v>4683</v>
      </c>
      <c r="V19" s="637">
        <v>4648</v>
      </c>
      <c r="W19" s="637">
        <v>3090</v>
      </c>
      <c r="Y19" s="558" t="s">
        <v>188</v>
      </c>
    </row>
    <row r="20" spans="1:25" ht="13.5" x14ac:dyDescent="0.25">
      <c r="A20" s="634" t="s">
        <v>132</v>
      </c>
      <c r="B20" s="973" t="s">
        <v>435</v>
      </c>
      <c r="C20" s="633" t="s">
        <v>144</v>
      </c>
      <c r="D20" s="635">
        <v>5646</v>
      </c>
      <c r="E20" s="635">
        <v>5813</v>
      </c>
      <c r="F20" s="635">
        <v>5575</v>
      </c>
      <c r="G20" s="635">
        <v>5211</v>
      </c>
      <c r="H20" s="635">
        <v>5002</v>
      </c>
      <c r="I20" s="635">
        <v>4900</v>
      </c>
      <c r="J20" s="635">
        <v>4487</v>
      </c>
      <c r="K20" s="635">
        <v>4222</v>
      </c>
      <c r="L20" s="635">
        <v>4095</v>
      </c>
      <c r="M20" s="635">
        <v>4391</v>
      </c>
      <c r="N20" s="635">
        <v>4280</v>
      </c>
      <c r="O20" s="635">
        <v>3861</v>
      </c>
      <c r="P20" s="635">
        <v>3769</v>
      </c>
      <c r="Q20" s="635">
        <v>3587</v>
      </c>
      <c r="R20" s="635">
        <v>3321</v>
      </c>
      <c r="S20" s="635">
        <v>3076</v>
      </c>
      <c r="T20" s="635">
        <v>3010</v>
      </c>
      <c r="U20" s="635">
        <v>3267</v>
      </c>
      <c r="V20" s="635">
        <v>3182</v>
      </c>
      <c r="W20" s="635">
        <v>2190</v>
      </c>
    </row>
    <row r="21" spans="1:25" ht="13.5" x14ac:dyDescent="0.25">
      <c r="A21" s="636"/>
      <c r="B21" s="314" t="s">
        <v>436</v>
      </c>
      <c r="C21" s="633" t="s">
        <v>144</v>
      </c>
      <c r="D21" s="637">
        <v>2502</v>
      </c>
      <c r="E21" s="637">
        <v>2541</v>
      </c>
      <c r="F21" s="637">
        <v>2306</v>
      </c>
      <c r="G21" s="637">
        <v>2119</v>
      </c>
      <c r="H21" s="637">
        <v>2001</v>
      </c>
      <c r="I21" s="637">
        <v>1892</v>
      </c>
      <c r="J21" s="637">
        <v>1655</v>
      </c>
      <c r="K21" s="637">
        <v>1602</v>
      </c>
      <c r="L21" s="637">
        <v>1682</v>
      </c>
      <c r="M21" s="637">
        <v>1750</v>
      </c>
      <c r="N21" s="637">
        <v>1652</v>
      </c>
      <c r="O21" s="637">
        <v>1393</v>
      </c>
      <c r="P21" s="637">
        <v>1408</v>
      </c>
      <c r="Q21" s="637">
        <v>1345</v>
      </c>
      <c r="R21" s="637">
        <v>1253</v>
      </c>
      <c r="S21" s="637">
        <v>1257</v>
      </c>
      <c r="T21" s="637">
        <v>1134</v>
      </c>
      <c r="U21" s="637">
        <v>1168</v>
      </c>
      <c r="V21" s="637">
        <v>1169</v>
      </c>
      <c r="W21" s="637">
        <v>710</v>
      </c>
    </row>
    <row r="22" spans="1:25" ht="13.5" x14ac:dyDescent="0.25">
      <c r="A22" s="636"/>
      <c r="B22" s="314" t="s">
        <v>437</v>
      </c>
      <c r="C22" s="633" t="s">
        <v>144</v>
      </c>
      <c r="D22" s="635">
        <v>362</v>
      </c>
      <c r="E22" s="635">
        <v>327</v>
      </c>
      <c r="F22" s="635">
        <v>339</v>
      </c>
      <c r="G22" s="635">
        <v>355</v>
      </c>
      <c r="H22" s="635">
        <v>356</v>
      </c>
      <c r="I22" s="635">
        <v>425</v>
      </c>
      <c r="J22" s="635">
        <v>359</v>
      </c>
      <c r="K22" s="635">
        <v>315</v>
      </c>
      <c r="L22" s="635">
        <v>305</v>
      </c>
      <c r="M22" s="635">
        <v>315</v>
      </c>
      <c r="N22" s="635">
        <v>372</v>
      </c>
      <c r="O22" s="635">
        <v>362</v>
      </c>
      <c r="P22" s="635">
        <v>357</v>
      </c>
      <c r="Q22" s="635">
        <v>340</v>
      </c>
      <c r="R22" s="635">
        <v>337</v>
      </c>
      <c r="S22" s="635">
        <v>327</v>
      </c>
      <c r="T22" s="635">
        <v>320</v>
      </c>
      <c r="U22" s="635">
        <v>324</v>
      </c>
      <c r="V22" s="635">
        <v>375</v>
      </c>
      <c r="W22" s="635">
        <v>249</v>
      </c>
    </row>
    <row r="23" spans="1:25" ht="13.5" x14ac:dyDescent="0.25">
      <c r="A23" s="639"/>
      <c r="B23" s="314" t="s">
        <v>132</v>
      </c>
      <c r="C23" s="633" t="s">
        <v>144</v>
      </c>
      <c r="D23" s="637">
        <v>8510</v>
      </c>
      <c r="E23" s="637">
        <v>8681</v>
      </c>
      <c r="F23" s="637">
        <v>8220</v>
      </c>
      <c r="G23" s="637">
        <v>7685</v>
      </c>
      <c r="H23" s="637">
        <v>7359</v>
      </c>
      <c r="I23" s="637">
        <v>7217</v>
      </c>
      <c r="J23" s="637">
        <v>6501</v>
      </c>
      <c r="K23" s="637">
        <v>6139</v>
      </c>
      <c r="L23" s="637">
        <v>6082</v>
      </c>
      <c r="M23" s="637">
        <v>6456</v>
      </c>
      <c r="N23" s="637">
        <v>6304</v>
      </c>
      <c r="O23" s="637">
        <v>5616</v>
      </c>
      <c r="P23" s="637">
        <v>5534</v>
      </c>
      <c r="Q23" s="637">
        <v>5272</v>
      </c>
      <c r="R23" s="637">
        <v>4911</v>
      </c>
      <c r="S23" s="637">
        <v>4660</v>
      </c>
      <c r="T23" s="637">
        <v>4464</v>
      </c>
      <c r="U23" s="637">
        <v>4759</v>
      </c>
      <c r="V23" s="637">
        <v>4726</v>
      </c>
      <c r="W23" s="637">
        <v>3149</v>
      </c>
    </row>
    <row r="24" spans="1:25" x14ac:dyDescent="0.2">
      <c r="A24" s="640" t="s">
        <v>445</v>
      </c>
    </row>
    <row r="26" spans="1:25" x14ac:dyDescent="0.2">
      <c r="B26" s="427" t="s">
        <v>444</v>
      </c>
    </row>
    <row r="28" spans="1:25" s="427" customFormat="1" ht="13.5" thickBot="1" x14ac:dyDescent="0.25">
      <c r="B28" s="974" t="s">
        <v>258</v>
      </c>
      <c r="C28" s="936" t="s">
        <v>2</v>
      </c>
      <c r="D28" s="936" t="s">
        <v>3</v>
      </c>
      <c r="E28" s="936" t="s">
        <v>4</v>
      </c>
      <c r="F28" s="936" t="s">
        <v>5</v>
      </c>
      <c r="G28" s="936" t="s">
        <v>6</v>
      </c>
      <c r="H28" s="936" t="s">
        <v>7</v>
      </c>
      <c r="I28" s="936" t="s">
        <v>8</v>
      </c>
      <c r="J28" s="936" t="s">
        <v>9</v>
      </c>
      <c r="K28" s="936" t="s">
        <v>10</v>
      </c>
      <c r="L28" s="936" t="s">
        <v>11</v>
      </c>
      <c r="M28" s="936" t="s">
        <v>12</v>
      </c>
      <c r="N28" s="975" t="s">
        <v>13</v>
      </c>
      <c r="O28" s="975" t="s">
        <v>14</v>
      </c>
      <c r="P28" s="936" t="s">
        <v>15</v>
      </c>
      <c r="Q28" s="936" t="s">
        <v>16</v>
      </c>
      <c r="R28" s="936" t="s">
        <v>17</v>
      </c>
      <c r="S28" s="936" t="s">
        <v>18</v>
      </c>
      <c r="T28" s="936" t="s">
        <v>19</v>
      </c>
      <c r="U28" s="936" t="s">
        <v>20</v>
      </c>
      <c r="V28" s="936" t="s">
        <v>147</v>
      </c>
    </row>
    <row r="29" spans="1:25" x14ac:dyDescent="0.2">
      <c r="B29" s="976" t="s">
        <v>443</v>
      </c>
      <c r="C29" s="977">
        <v>113</v>
      </c>
      <c r="D29" s="977">
        <v>110</v>
      </c>
      <c r="E29" s="977">
        <v>100</v>
      </c>
      <c r="F29" s="977">
        <v>99</v>
      </c>
      <c r="G29" s="977">
        <v>80</v>
      </c>
      <c r="H29" s="977">
        <v>110</v>
      </c>
      <c r="I29" s="977">
        <v>80</v>
      </c>
      <c r="J29" s="977">
        <v>64</v>
      </c>
      <c r="K29" s="977">
        <v>67</v>
      </c>
      <c r="L29" s="977">
        <v>53</v>
      </c>
      <c r="M29" s="977">
        <v>59</v>
      </c>
      <c r="N29" s="977">
        <v>63</v>
      </c>
      <c r="O29" s="977">
        <v>42</v>
      </c>
      <c r="P29" s="977">
        <v>58</v>
      </c>
      <c r="Q29" s="977">
        <v>53</v>
      </c>
      <c r="R29" s="977">
        <v>56</v>
      </c>
      <c r="S29" s="977">
        <v>45</v>
      </c>
      <c r="T29" s="904">
        <v>52</v>
      </c>
      <c r="U29" s="904">
        <v>50</v>
      </c>
      <c r="V29" s="904">
        <v>47</v>
      </c>
    </row>
    <row r="30" spans="1:25" x14ac:dyDescent="0.2">
      <c r="B30" s="976" t="s">
        <v>442</v>
      </c>
      <c r="C30" s="977">
        <v>39</v>
      </c>
      <c r="D30" s="977">
        <v>46</v>
      </c>
      <c r="E30" s="977">
        <v>37</v>
      </c>
      <c r="F30" s="977">
        <v>31</v>
      </c>
      <c r="G30" s="977">
        <v>36</v>
      </c>
      <c r="H30" s="977">
        <v>36</v>
      </c>
      <c r="I30" s="977">
        <v>24</v>
      </c>
      <c r="J30" s="977">
        <v>18</v>
      </c>
      <c r="K30" s="977">
        <v>10</v>
      </c>
      <c r="L30" s="977">
        <v>16</v>
      </c>
      <c r="M30" s="977">
        <v>12</v>
      </c>
      <c r="N30" s="977">
        <v>16</v>
      </c>
      <c r="O30" s="977">
        <v>11</v>
      </c>
      <c r="P30" s="977">
        <v>14</v>
      </c>
      <c r="Q30" s="977">
        <v>18</v>
      </c>
      <c r="R30" s="977">
        <v>8</v>
      </c>
      <c r="S30" s="977">
        <v>13</v>
      </c>
      <c r="T30" s="904">
        <v>15</v>
      </c>
      <c r="U30" s="904">
        <v>12</v>
      </c>
      <c r="V30" s="904">
        <v>5</v>
      </c>
    </row>
    <row r="31" spans="1:25" x14ac:dyDescent="0.2">
      <c r="B31" s="976" t="s">
        <v>441</v>
      </c>
      <c r="C31" s="977">
        <v>16</v>
      </c>
      <c r="D31" s="977">
        <v>29</v>
      </c>
      <c r="E31" s="977">
        <v>17</v>
      </c>
      <c r="F31" s="977">
        <v>11</v>
      </c>
      <c r="G31" s="977">
        <v>18</v>
      </c>
      <c r="H31" s="977">
        <v>19</v>
      </c>
      <c r="I31" s="977">
        <v>15</v>
      </c>
      <c r="J31" s="977">
        <v>14</v>
      </c>
      <c r="K31" s="977">
        <v>16</v>
      </c>
      <c r="L31" s="977">
        <v>10</v>
      </c>
      <c r="M31" s="977">
        <v>12</v>
      </c>
      <c r="N31" s="977">
        <v>13</v>
      </c>
      <c r="O31" s="977">
        <v>17</v>
      </c>
      <c r="P31" s="977">
        <v>5</v>
      </c>
      <c r="Q31" s="977">
        <v>13</v>
      </c>
      <c r="R31" s="977">
        <v>12</v>
      </c>
      <c r="S31" s="977">
        <v>11</v>
      </c>
      <c r="T31" s="904">
        <v>9</v>
      </c>
      <c r="U31" s="904">
        <v>16</v>
      </c>
      <c r="V31" s="904">
        <v>7</v>
      </c>
    </row>
    <row r="34" spans="4:4" x14ac:dyDescent="0.2">
      <c r="D34" s="978"/>
    </row>
  </sheetData>
  <mergeCells count="20">
    <mergeCell ref="A16:A19"/>
    <mergeCell ref="A20:A23"/>
    <mergeCell ref="A8:C8"/>
    <mergeCell ref="D8:W8"/>
    <mergeCell ref="A9:C9"/>
    <mergeCell ref="D9:W9"/>
    <mergeCell ref="A10:C10"/>
    <mergeCell ref="A12:A15"/>
    <mergeCell ref="A5:C5"/>
    <mergeCell ref="D5:W5"/>
    <mergeCell ref="A6:C6"/>
    <mergeCell ref="D6:W6"/>
    <mergeCell ref="A7:C7"/>
    <mergeCell ref="D7:W7"/>
    <mergeCell ref="A2:C2"/>
    <mergeCell ref="D2:W2"/>
    <mergeCell ref="A3:C3"/>
    <mergeCell ref="D3:W3"/>
    <mergeCell ref="A4:C4"/>
    <mergeCell ref="D4:W4"/>
  </mergeCells>
  <hyperlinks>
    <hyperlink ref="N28" r:id="rId1" display="http://dati.istat.it/OECDStat_Metadata/ShowMetadata.ashx?Dataset=DCIS_MORTIFERITISTR1&amp;Coords=[TIME].[2012]&amp;ShowOnWeb=true&amp;Lang=it" xr:uid="{486B6F50-08EA-44E1-83BF-EF60A4AF0D32}"/>
    <hyperlink ref="O28" r:id="rId2" display="http://dati.istat.it/OECDStat_Metadata/ShowMetadata.ashx?Dataset=DCIS_MORTIFERITISTR1&amp;Coords=[TIME].[2013]&amp;ShowOnWeb=true&amp;Lang=it" xr:uid="{0F708C80-821F-4334-9CAB-5815CF917F70}"/>
    <hyperlink ref="A1" r:id="rId3" display="http://dati.istat.it/OECDStat_Metadata/ShowMetadata.ashx?Dataset=DCIS_MORTIFERITISTR1&amp;ShowOnWeb=true&amp;Lang=it" xr:uid="{4FC8A65A-8ED9-43E3-B12A-F36F69C88698}"/>
    <hyperlink ref="O10" r:id="rId4" display="http://dati.istat.it/OECDStat_Metadata/ShowMetadata.ashx?Dataset=DCIS_MORTIFERITISTR1&amp;Coords=[TIME].[2012]&amp;ShowOnWeb=true&amp;Lang=it" xr:uid="{54005B50-3D81-4B4D-96CD-EB4124FB6627}"/>
    <hyperlink ref="P10" r:id="rId5" display="http://dati.istat.it/OECDStat_Metadata/ShowMetadata.ashx?Dataset=DCIS_MORTIFERITISTR1&amp;Coords=[TIME].[2013]&amp;ShowOnWeb=true&amp;Lang=it" xr:uid="{CB285A45-F03A-45EC-A807-17BA978841D0}"/>
    <hyperlink ref="U10" r:id="rId6" display="http://dati.istat.it/OECDStat_Metadata/ShowMetadata.ashx?Dataset=DCIS_MORTIFERITISTR1&amp;Coords=[TIME].[2018]&amp;ShowOnWeb=true&amp;Lang=it" xr:uid="{AD389CE5-319A-4A93-B8E3-FD9DDCC6A2D8}"/>
    <hyperlink ref="B12" r:id="rId7" display="http://dati.istat.it/OECDStat_Metadata/ShowMetadata.ashx?Dataset=DCIS_MORTIFERITISTR1&amp;Coords=[RUOLO].[C]&amp;ShowOnWeb=true&amp;Lang=it" xr:uid="{33CEC2F7-EAB8-4E0D-A44F-3C9B7E8B9DDE}"/>
    <hyperlink ref="B16" r:id="rId8" display="http://dati.istat.it/OECDStat_Metadata/ShowMetadata.ashx?Dataset=DCIS_MORTIFERITISTR1&amp;Coords=[RUOLO].[C]&amp;ShowOnWeb=true&amp;Lang=it" xr:uid="{D5A7332B-CB64-4143-96AD-556E0AD882A0}"/>
    <hyperlink ref="B20" r:id="rId9" display="http://dati.istat.it/OECDStat_Metadata/ShowMetadata.ashx?Dataset=DCIS_MORTIFERITISTR1&amp;Coords=[RUOLO].[C]&amp;ShowOnWeb=true&amp;Lang=it" xr:uid="{256BD259-DE03-4028-83CF-2BF690B911CE}"/>
    <hyperlink ref="A24" r:id="rId10" display="http://dativ7b.istat.it//index.aspx?DatasetCode=DCIS_MORTIFERITISTR1" xr:uid="{64E4D53E-A3C8-4C27-B2E9-F7DFB8DF4602}"/>
  </hyperlinks>
  <pageMargins left="0.7" right="0.7" top="0.75" bottom="0.75" header="0.3" footer="0.3"/>
  <drawing r:id="rId1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92961-7905-4AD1-9066-F0C6597A207E}">
  <dimension ref="A1:Y34"/>
  <sheetViews>
    <sheetView zoomScaleNormal="100" workbookViewId="0">
      <selection activeCell="D7" sqref="D7:W7"/>
    </sheetView>
  </sheetViews>
  <sheetFormatPr defaultRowHeight="12.75" x14ac:dyDescent="0.2"/>
  <cols>
    <col min="1" max="1" width="11.5" style="424" customWidth="1"/>
    <col min="2" max="2" width="9" style="424" customWidth="1"/>
    <col min="3" max="3" width="4.25" style="424" bestFit="1" customWidth="1"/>
    <col min="4" max="23" width="4.375" style="424" bestFit="1" customWidth="1"/>
    <col min="24" max="16384" width="9" style="424"/>
  </cols>
  <sheetData>
    <row r="1" spans="1:25" x14ac:dyDescent="0.2">
      <c r="A1" s="619" t="s">
        <v>253</v>
      </c>
      <c r="B1" s="972"/>
    </row>
    <row r="2" spans="1:25" x14ac:dyDescent="0.2">
      <c r="A2" s="620" t="s">
        <v>129</v>
      </c>
      <c r="B2" s="621"/>
      <c r="C2" s="622"/>
      <c r="D2" s="623" t="s">
        <v>254</v>
      </c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5"/>
      <c r="Y2" s="895" t="s">
        <v>446</v>
      </c>
    </row>
    <row r="3" spans="1:25" x14ac:dyDescent="0.2">
      <c r="A3" s="620" t="s">
        <v>255</v>
      </c>
      <c r="B3" s="621"/>
      <c r="C3" s="622"/>
      <c r="D3" s="623" t="s">
        <v>132</v>
      </c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5"/>
    </row>
    <row r="4" spans="1:25" x14ac:dyDescent="0.2">
      <c r="A4" s="620" t="s">
        <v>256</v>
      </c>
      <c r="B4" s="621"/>
      <c r="C4" s="622"/>
      <c r="D4" s="623" t="s">
        <v>132</v>
      </c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5"/>
    </row>
    <row r="5" spans="1:25" x14ac:dyDescent="0.2">
      <c r="A5" s="620" t="s">
        <v>138</v>
      </c>
      <c r="B5" s="621"/>
      <c r="C5" s="622"/>
      <c r="D5" s="623" t="s">
        <v>132</v>
      </c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5"/>
    </row>
    <row r="6" spans="1:25" x14ac:dyDescent="0.2">
      <c r="A6" s="620" t="s">
        <v>131</v>
      </c>
      <c r="B6" s="621"/>
      <c r="C6" s="622"/>
      <c r="D6" s="623" t="s">
        <v>132</v>
      </c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5"/>
    </row>
    <row r="7" spans="1:25" x14ac:dyDescent="0.2">
      <c r="A7" s="620" t="s">
        <v>133</v>
      </c>
      <c r="B7" s="621"/>
      <c r="C7" s="622"/>
      <c r="D7" s="623" t="s">
        <v>132</v>
      </c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625"/>
    </row>
    <row r="8" spans="1:25" x14ac:dyDescent="0.2">
      <c r="A8" s="620" t="s">
        <v>139</v>
      </c>
      <c r="B8" s="621"/>
      <c r="C8" s="622"/>
      <c r="D8" s="623" t="s">
        <v>132</v>
      </c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5"/>
    </row>
    <row r="9" spans="1:25" x14ac:dyDescent="0.2">
      <c r="A9" s="620" t="s">
        <v>136</v>
      </c>
      <c r="B9" s="621"/>
      <c r="C9" s="622"/>
      <c r="D9" s="623" t="s">
        <v>137</v>
      </c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5"/>
    </row>
    <row r="10" spans="1:25" x14ac:dyDescent="0.2">
      <c r="A10" s="629" t="s">
        <v>143</v>
      </c>
      <c r="B10" s="630"/>
      <c r="C10" s="631"/>
      <c r="D10" s="308" t="s">
        <v>2</v>
      </c>
      <c r="E10" s="308" t="s">
        <v>3</v>
      </c>
      <c r="F10" s="308" t="s">
        <v>4</v>
      </c>
      <c r="G10" s="308" t="s">
        <v>5</v>
      </c>
      <c r="H10" s="308" t="s">
        <v>6</v>
      </c>
      <c r="I10" s="308" t="s">
        <v>7</v>
      </c>
      <c r="J10" s="308" t="s">
        <v>8</v>
      </c>
      <c r="K10" s="308" t="s">
        <v>9</v>
      </c>
      <c r="L10" s="308" t="s">
        <v>10</v>
      </c>
      <c r="M10" s="308" t="s">
        <v>11</v>
      </c>
      <c r="N10" s="308" t="s">
        <v>12</v>
      </c>
      <c r="O10" s="309" t="s">
        <v>13</v>
      </c>
      <c r="P10" s="309" t="s">
        <v>14</v>
      </c>
      <c r="Q10" s="308" t="s">
        <v>15</v>
      </c>
      <c r="R10" s="308" t="s">
        <v>16</v>
      </c>
      <c r="S10" s="308" t="s">
        <v>17</v>
      </c>
      <c r="T10" s="308" t="s">
        <v>18</v>
      </c>
      <c r="U10" s="309" t="s">
        <v>19</v>
      </c>
      <c r="V10" s="308" t="s">
        <v>20</v>
      </c>
      <c r="W10" s="308" t="s">
        <v>147</v>
      </c>
    </row>
    <row r="11" spans="1:25" ht="13.5" x14ac:dyDescent="0.25">
      <c r="A11" s="329" t="s">
        <v>257</v>
      </c>
      <c r="B11" s="329" t="s">
        <v>258</v>
      </c>
      <c r="C11" s="633" t="s">
        <v>144</v>
      </c>
      <c r="D11" s="633" t="s">
        <v>144</v>
      </c>
      <c r="E11" s="633" t="s">
        <v>144</v>
      </c>
      <c r="F11" s="633" t="s">
        <v>144</v>
      </c>
      <c r="G11" s="633" t="s">
        <v>144</v>
      </c>
      <c r="H11" s="633" t="s">
        <v>144</v>
      </c>
      <c r="I11" s="633" t="s">
        <v>144</v>
      </c>
      <c r="J11" s="633" t="s">
        <v>144</v>
      </c>
      <c r="K11" s="633" t="s">
        <v>144</v>
      </c>
      <c r="L11" s="633" t="s">
        <v>144</v>
      </c>
      <c r="M11" s="633" t="s">
        <v>144</v>
      </c>
      <c r="N11" s="633" t="s">
        <v>144</v>
      </c>
      <c r="O11" s="633" t="s">
        <v>144</v>
      </c>
      <c r="P11" s="633" t="s">
        <v>144</v>
      </c>
      <c r="Q11" s="633" t="s">
        <v>144</v>
      </c>
      <c r="R11" s="633" t="s">
        <v>144</v>
      </c>
      <c r="S11" s="633" t="s">
        <v>144</v>
      </c>
      <c r="T11" s="633" t="s">
        <v>144</v>
      </c>
      <c r="U11" s="633" t="s">
        <v>144</v>
      </c>
      <c r="V11" s="633" t="s">
        <v>144</v>
      </c>
      <c r="W11" s="633" t="s">
        <v>144</v>
      </c>
    </row>
    <row r="12" spans="1:25" ht="13.5" x14ac:dyDescent="0.25">
      <c r="A12" s="634" t="s">
        <v>169</v>
      </c>
      <c r="B12" s="973" t="s">
        <v>435</v>
      </c>
      <c r="C12" s="633" t="s">
        <v>144</v>
      </c>
      <c r="D12" s="635">
        <v>113</v>
      </c>
      <c r="E12" s="635">
        <v>110</v>
      </c>
      <c r="F12" s="635">
        <v>100</v>
      </c>
      <c r="G12" s="635">
        <v>99</v>
      </c>
      <c r="H12" s="635">
        <v>80</v>
      </c>
      <c r="I12" s="635">
        <v>110</v>
      </c>
      <c r="J12" s="635">
        <v>80</v>
      </c>
      <c r="K12" s="635">
        <v>64</v>
      </c>
      <c r="L12" s="635">
        <v>67</v>
      </c>
      <c r="M12" s="635">
        <v>53</v>
      </c>
      <c r="N12" s="635">
        <v>59</v>
      </c>
      <c r="O12" s="635">
        <v>63</v>
      </c>
      <c r="P12" s="635">
        <v>42</v>
      </c>
      <c r="Q12" s="635">
        <v>58</v>
      </c>
      <c r="R12" s="635">
        <v>53</v>
      </c>
      <c r="S12" s="635">
        <v>56</v>
      </c>
      <c r="T12" s="635">
        <v>45</v>
      </c>
      <c r="U12" s="635">
        <v>52</v>
      </c>
      <c r="V12" s="635">
        <v>50</v>
      </c>
      <c r="W12" s="635">
        <v>47</v>
      </c>
    </row>
    <row r="13" spans="1:25" ht="13.5" x14ac:dyDescent="0.25">
      <c r="A13" s="636"/>
      <c r="B13" s="638" t="s">
        <v>436</v>
      </c>
      <c r="C13" s="633" t="s">
        <v>144</v>
      </c>
      <c r="D13" s="637">
        <v>39</v>
      </c>
      <c r="E13" s="637">
        <v>46</v>
      </c>
      <c r="F13" s="637">
        <v>37</v>
      </c>
      <c r="G13" s="637">
        <v>31</v>
      </c>
      <c r="H13" s="637">
        <v>36</v>
      </c>
      <c r="I13" s="637">
        <v>36</v>
      </c>
      <c r="J13" s="637">
        <v>24</v>
      </c>
      <c r="K13" s="637">
        <v>18</v>
      </c>
      <c r="L13" s="637">
        <v>10</v>
      </c>
      <c r="M13" s="637">
        <v>16</v>
      </c>
      <c r="N13" s="637">
        <v>12</v>
      </c>
      <c r="O13" s="637">
        <v>16</v>
      </c>
      <c r="P13" s="637">
        <v>11</v>
      </c>
      <c r="Q13" s="637">
        <v>14</v>
      </c>
      <c r="R13" s="637">
        <v>18</v>
      </c>
      <c r="S13" s="637">
        <v>8</v>
      </c>
      <c r="T13" s="637">
        <v>13</v>
      </c>
      <c r="U13" s="637">
        <v>15</v>
      </c>
      <c r="V13" s="637">
        <v>12</v>
      </c>
      <c r="W13" s="637">
        <v>5</v>
      </c>
    </row>
    <row r="14" spans="1:25" ht="13.5" x14ac:dyDescent="0.25">
      <c r="A14" s="636"/>
      <c r="B14" s="314" t="s">
        <v>437</v>
      </c>
      <c r="C14" s="633" t="s">
        <v>144</v>
      </c>
      <c r="D14" s="635">
        <v>16</v>
      </c>
      <c r="E14" s="635">
        <v>29</v>
      </c>
      <c r="F14" s="635">
        <v>17</v>
      </c>
      <c r="G14" s="635">
        <v>11</v>
      </c>
      <c r="H14" s="635">
        <v>18</v>
      </c>
      <c r="I14" s="635">
        <v>19</v>
      </c>
      <c r="J14" s="635">
        <v>15</v>
      </c>
      <c r="K14" s="635">
        <v>14</v>
      </c>
      <c r="L14" s="635">
        <v>16</v>
      </c>
      <c r="M14" s="635">
        <v>10</v>
      </c>
      <c r="N14" s="635">
        <v>12</v>
      </c>
      <c r="O14" s="635">
        <v>13</v>
      </c>
      <c r="P14" s="635">
        <v>17</v>
      </c>
      <c r="Q14" s="635">
        <v>5</v>
      </c>
      <c r="R14" s="635">
        <v>13</v>
      </c>
      <c r="S14" s="635">
        <v>12</v>
      </c>
      <c r="T14" s="635">
        <v>11</v>
      </c>
      <c r="U14" s="635">
        <v>9</v>
      </c>
      <c r="V14" s="635">
        <v>16</v>
      </c>
      <c r="W14" s="635">
        <v>7</v>
      </c>
    </row>
    <row r="15" spans="1:25" ht="13.5" x14ac:dyDescent="0.25">
      <c r="A15" s="639"/>
      <c r="B15" s="314" t="s">
        <v>132</v>
      </c>
      <c r="C15" s="633" t="s">
        <v>144</v>
      </c>
      <c r="D15" s="637">
        <v>168</v>
      </c>
      <c r="E15" s="637">
        <v>185</v>
      </c>
      <c r="F15" s="637">
        <v>154</v>
      </c>
      <c r="G15" s="637">
        <v>141</v>
      </c>
      <c r="H15" s="637">
        <v>134</v>
      </c>
      <c r="I15" s="637">
        <v>165</v>
      </c>
      <c r="J15" s="637">
        <v>119</v>
      </c>
      <c r="K15" s="637">
        <v>96</v>
      </c>
      <c r="L15" s="637">
        <v>93</v>
      </c>
      <c r="M15" s="637">
        <v>79</v>
      </c>
      <c r="N15" s="637">
        <v>83</v>
      </c>
      <c r="O15" s="637">
        <v>92</v>
      </c>
      <c r="P15" s="637">
        <v>70</v>
      </c>
      <c r="Q15" s="637">
        <v>77</v>
      </c>
      <c r="R15" s="637">
        <v>84</v>
      </c>
      <c r="S15" s="637">
        <v>76</v>
      </c>
      <c r="T15" s="637">
        <v>69</v>
      </c>
      <c r="U15" s="637">
        <v>76</v>
      </c>
      <c r="V15" s="637">
        <v>78</v>
      </c>
      <c r="W15" s="637">
        <v>59</v>
      </c>
    </row>
    <row r="16" spans="1:25" ht="13.5" x14ac:dyDescent="0.25">
      <c r="A16" s="634" t="s">
        <v>223</v>
      </c>
      <c r="B16" s="973" t="s">
        <v>435</v>
      </c>
      <c r="C16" s="633" t="s">
        <v>144</v>
      </c>
      <c r="D16" s="635">
        <v>5533</v>
      </c>
      <c r="E16" s="635">
        <v>5703</v>
      </c>
      <c r="F16" s="635">
        <v>5475</v>
      </c>
      <c r="G16" s="635">
        <v>5112</v>
      </c>
      <c r="H16" s="635">
        <v>4922</v>
      </c>
      <c r="I16" s="635">
        <v>4790</v>
      </c>
      <c r="J16" s="635">
        <v>4407</v>
      </c>
      <c r="K16" s="635">
        <v>4158</v>
      </c>
      <c r="L16" s="635">
        <v>4028</v>
      </c>
      <c r="M16" s="635">
        <v>4338</v>
      </c>
      <c r="N16" s="635">
        <v>4221</v>
      </c>
      <c r="O16" s="635">
        <v>3798</v>
      </c>
      <c r="P16" s="635">
        <v>3727</v>
      </c>
      <c r="Q16" s="635">
        <v>3529</v>
      </c>
      <c r="R16" s="635">
        <v>3268</v>
      </c>
      <c r="S16" s="635">
        <v>3020</v>
      </c>
      <c r="T16" s="635">
        <v>2965</v>
      </c>
      <c r="U16" s="635">
        <v>3215</v>
      </c>
      <c r="V16" s="635">
        <v>3132</v>
      </c>
      <c r="W16" s="635">
        <v>2143</v>
      </c>
    </row>
    <row r="17" spans="1:25" ht="13.5" x14ac:dyDescent="0.25">
      <c r="A17" s="636"/>
      <c r="B17" s="638" t="s">
        <v>436</v>
      </c>
      <c r="C17" s="633" t="s">
        <v>144</v>
      </c>
      <c r="D17" s="637">
        <v>2463</v>
      </c>
      <c r="E17" s="637">
        <v>2495</v>
      </c>
      <c r="F17" s="637">
        <v>2269</v>
      </c>
      <c r="G17" s="637">
        <v>2088</v>
      </c>
      <c r="H17" s="637">
        <v>1965</v>
      </c>
      <c r="I17" s="637">
        <v>1856</v>
      </c>
      <c r="J17" s="637">
        <v>1631</v>
      </c>
      <c r="K17" s="637">
        <v>1584</v>
      </c>
      <c r="L17" s="637">
        <v>1672</v>
      </c>
      <c r="M17" s="637">
        <v>1734</v>
      </c>
      <c r="N17" s="637">
        <v>1640</v>
      </c>
      <c r="O17" s="637">
        <v>1377</v>
      </c>
      <c r="P17" s="637">
        <v>1397</v>
      </c>
      <c r="Q17" s="637">
        <v>1331</v>
      </c>
      <c r="R17" s="637">
        <v>1235</v>
      </c>
      <c r="S17" s="637">
        <v>1249</v>
      </c>
      <c r="T17" s="637">
        <v>1121</v>
      </c>
      <c r="U17" s="637">
        <v>1153</v>
      </c>
      <c r="V17" s="637">
        <v>1157</v>
      </c>
      <c r="W17" s="637">
        <v>705</v>
      </c>
    </row>
    <row r="18" spans="1:25" ht="13.5" x14ac:dyDescent="0.25">
      <c r="A18" s="636"/>
      <c r="B18" s="314" t="s">
        <v>437</v>
      </c>
      <c r="C18" s="633" t="s">
        <v>144</v>
      </c>
      <c r="D18" s="635">
        <v>346</v>
      </c>
      <c r="E18" s="635">
        <v>298</v>
      </c>
      <c r="F18" s="635">
        <v>322</v>
      </c>
      <c r="G18" s="635">
        <v>344</v>
      </c>
      <c r="H18" s="635">
        <v>338</v>
      </c>
      <c r="I18" s="635">
        <v>406</v>
      </c>
      <c r="J18" s="635">
        <v>344</v>
      </c>
      <c r="K18" s="635">
        <v>301</v>
      </c>
      <c r="L18" s="635">
        <v>289</v>
      </c>
      <c r="M18" s="635">
        <v>305</v>
      </c>
      <c r="N18" s="635">
        <v>360</v>
      </c>
      <c r="O18" s="635">
        <v>349</v>
      </c>
      <c r="P18" s="635">
        <v>340</v>
      </c>
      <c r="Q18" s="635">
        <v>335</v>
      </c>
      <c r="R18" s="635">
        <v>324</v>
      </c>
      <c r="S18" s="635">
        <v>315</v>
      </c>
      <c r="T18" s="635">
        <v>309</v>
      </c>
      <c r="U18" s="635">
        <v>315</v>
      </c>
      <c r="V18" s="635">
        <v>359</v>
      </c>
      <c r="W18" s="635">
        <v>242</v>
      </c>
    </row>
    <row r="19" spans="1:25" ht="13.5" x14ac:dyDescent="0.25">
      <c r="A19" s="639"/>
      <c r="B19" s="314" t="s">
        <v>132</v>
      </c>
      <c r="C19" s="633" t="s">
        <v>144</v>
      </c>
      <c r="D19" s="637">
        <v>8342</v>
      </c>
      <c r="E19" s="637">
        <v>8496</v>
      </c>
      <c r="F19" s="637">
        <v>8066</v>
      </c>
      <c r="G19" s="637">
        <v>7544</v>
      </c>
      <c r="H19" s="637">
        <v>7225</v>
      </c>
      <c r="I19" s="637">
        <v>7052</v>
      </c>
      <c r="J19" s="637">
        <v>6382</v>
      </c>
      <c r="K19" s="637">
        <v>6043</v>
      </c>
      <c r="L19" s="637">
        <v>5989</v>
      </c>
      <c r="M19" s="637">
        <v>6377</v>
      </c>
      <c r="N19" s="637">
        <v>6221</v>
      </c>
      <c r="O19" s="637">
        <v>5524</v>
      </c>
      <c r="P19" s="637">
        <v>5464</v>
      </c>
      <c r="Q19" s="637">
        <v>5195</v>
      </c>
      <c r="R19" s="637">
        <v>4827</v>
      </c>
      <c r="S19" s="637">
        <v>4584</v>
      </c>
      <c r="T19" s="637">
        <v>4395</v>
      </c>
      <c r="U19" s="637">
        <v>4683</v>
      </c>
      <c r="V19" s="637">
        <v>4648</v>
      </c>
      <c r="W19" s="637">
        <v>3090</v>
      </c>
      <c r="Y19" s="558" t="s">
        <v>188</v>
      </c>
    </row>
    <row r="20" spans="1:25" ht="13.5" x14ac:dyDescent="0.25">
      <c r="A20" s="634" t="s">
        <v>132</v>
      </c>
      <c r="B20" s="973" t="s">
        <v>435</v>
      </c>
      <c r="C20" s="633" t="s">
        <v>144</v>
      </c>
      <c r="D20" s="635">
        <v>5646</v>
      </c>
      <c r="E20" s="635">
        <v>5813</v>
      </c>
      <c r="F20" s="635">
        <v>5575</v>
      </c>
      <c r="G20" s="635">
        <v>5211</v>
      </c>
      <c r="H20" s="635">
        <v>5002</v>
      </c>
      <c r="I20" s="635">
        <v>4900</v>
      </c>
      <c r="J20" s="635">
        <v>4487</v>
      </c>
      <c r="K20" s="635">
        <v>4222</v>
      </c>
      <c r="L20" s="635">
        <v>4095</v>
      </c>
      <c r="M20" s="635">
        <v>4391</v>
      </c>
      <c r="N20" s="635">
        <v>4280</v>
      </c>
      <c r="O20" s="635">
        <v>3861</v>
      </c>
      <c r="P20" s="635">
        <v>3769</v>
      </c>
      <c r="Q20" s="635">
        <v>3587</v>
      </c>
      <c r="R20" s="635">
        <v>3321</v>
      </c>
      <c r="S20" s="635">
        <v>3076</v>
      </c>
      <c r="T20" s="635">
        <v>3010</v>
      </c>
      <c r="U20" s="635">
        <v>3267</v>
      </c>
      <c r="V20" s="635">
        <v>3182</v>
      </c>
      <c r="W20" s="635">
        <v>2190</v>
      </c>
    </row>
    <row r="21" spans="1:25" ht="13.5" x14ac:dyDescent="0.25">
      <c r="A21" s="636"/>
      <c r="B21" s="638" t="s">
        <v>436</v>
      </c>
      <c r="C21" s="633" t="s">
        <v>144</v>
      </c>
      <c r="D21" s="637">
        <v>2502</v>
      </c>
      <c r="E21" s="637">
        <v>2541</v>
      </c>
      <c r="F21" s="637">
        <v>2306</v>
      </c>
      <c r="G21" s="637">
        <v>2119</v>
      </c>
      <c r="H21" s="637">
        <v>2001</v>
      </c>
      <c r="I21" s="637">
        <v>1892</v>
      </c>
      <c r="J21" s="637">
        <v>1655</v>
      </c>
      <c r="K21" s="637">
        <v>1602</v>
      </c>
      <c r="L21" s="637">
        <v>1682</v>
      </c>
      <c r="M21" s="637">
        <v>1750</v>
      </c>
      <c r="N21" s="637">
        <v>1652</v>
      </c>
      <c r="O21" s="637">
        <v>1393</v>
      </c>
      <c r="P21" s="637">
        <v>1408</v>
      </c>
      <c r="Q21" s="637">
        <v>1345</v>
      </c>
      <c r="R21" s="637">
        <v>1253</v>
      </c>
      <c r="S21" s="637">
        <v>1257</v>
      </c>
      <c r="T21" s="637">
        <v>1134</v>
      </c>
      <c r="U21" s="637">
        <v>1168</v>
      </c>
      <c r="V21" s="637">
        <v>1169</v>
      </c>
      <c r="W21" s="637">
        <v>710</v>
      </c>
    </row>
    <row r="22" spans="1:25" ht="13.5" x14ac:dyDescent="0.25">
      <c r="A22" s="636"/>
      <c r="B22" s="314" t="s">
        <v>437</v>
      </c>
      <c r="C22" s="633" t="s">
        <v>144</v>
      </c>
      <c r="D22" s="635">
        <v>362</v>
      </c>
      <c r="E22" s="635">
        <v>327</v>
      </c>
      <c r="F22" s="635">
        <v>339</v>
      </c>
      <c r="G22" s="635">
        <v>355</v>
      </c>
      <c r="H22" s="635">
        <v>356</v>
      </c>
      <c r="I22" s="635">
        <v>425</v>
      </c>
      <c r="J22" s="635">
        <v>359</v>
      </c>
      <c r="K22" s="635">
        <v>315</v>
      </c>
      <c r="L22" s="635">
        <v>305</v>
      </c>
      <c r="M22" s="635">
        <v>315</v>
      </c>
      <c r="N22" s="635">
        <v>372</v>
      </c>
      <c r="O22" s="635">
        <v>362</v>
      </c>
      <c r="P22" s="635">
        <v>357</v>
      </c>
      <c r="Q22" s="635">
        <v>340</v>
      </c>
      <c r="R22" s="635">
        <v>337</v>
      </c>
      <c r="S22" s="635">
        <v>327</v>
      </c>
      <c r="T22" s="635">
        <v>320</v>
      </c>
      <c r="U22" s="635">
        <v>324</v>
      </c>
      <c r="V22" s="635">
        <v>375</v>
      </c>
      <c r="W22" s="635">
        <v>249</v>
      </c>
    </row>
    <row r="23" spans="1:25" ht="13.5" x14ac:dyDescent="0.25">
      <c r="A23" s="639"/>
      <c r="B23" s="314" t="s">
        <v>132</v>
      </c>
      <c r="C23" s="633" t="s">
        <v>144</v>
      </c>
      <c r="D23" s="637">
        <v>8510</v>
      </c>
      <c r="E23" s="637">
        <v>8681</v>
      </c>
      <c r="F23" s="637">
        <v>8220</v>
      </c>
      <c r="G23" s="637">
        <v>7685</v>
      </c>
      <c r="H23" s="637">
        <v>7359</v>
      </c>
      <c r="I23" s="637">
        <v>7217</v>
      </c>
      <c r="J23" s="637">
        <v>6501</v>
      </c>
      <c r="K23" s="637">
        <v>6139</v>
      </c>
      <c r="L23" s="637">
        <v>6082</v>
      </c>
      <c r="M23" s="637">
        <v>6456</v>
      </c>
      <c r="N23" s="637">
        <v>6304</v>
      </c>
      <c r="O23" s="637">
        <v>5616</v>
      </c>
      <c r="P23" s="637">
        <v>5534</v>
      </c>
      <c r="Q23" s="637">
        <v>5272</v>
      </c>
      <c r="R23" s="637">
        <v>4911</v>
      </c>
      <c r="S23" s="637">
        <v>4660</v>
      </c>
      <c r="T23" s="637">
        <v>4464</v>
      </c>
      <c r="U23" s="637">
        <v>4759</v>
      </c>
      <c r="V23" s="637">
        <v>4726</v>
      </c>
      <c r="W23" s="637">
        <v>3149</v>
      </c>
    </row>
    <row r="24" spans="1:25" x14ac:dyDescent="0.2">
      <c r="A24" s="640" t="s">
        <v>445</v>
      </c>
    </row>
    <row r="26" spans="1:25" ht="13.5" thickBot="1" x14ac:dyDescent="0.25">
      <c r="B26" s="974" t="s">
        <v>258</v>
      </c>
      <c r="C26" s="936" t="s">
        <v>2</v>
      </c>
      <c r="D26" s="936" t="s">
        <v>3</v>
      </c>
      <c r="E26" s="936" t="s">
        <v>4</v>
      </c>
      <c r="F26" s="936" t="s">
        <v>5</v>
      </c>
      <c r="G26" s="936" t="s">
        <v>6</v>
      </c>
      <c r="H26" s="936" t="s">
        <v>7</v>
      </c>
      <c r="I26" s="936" t="s">
        <v>8</v>
      </c>
      <c r="J26" s="936" t="s">
        <v>9</v>
      </c>
      <c r="K26" s="936" t="s">
        <v>10</v>
      </c>
      <c r="L26" s="936" t="s">
        <v>11</v>
      </c>
      <c r="M26" s="936" t="s">
        <v>12</v>
      </c>
      <c r="N26" s="975" t="s">
        <v>13</v>
      </c>
      <c r="O26" s="975" t="s">
        <v>14</v>
      </c>
      <c r="P26" s="936" t="s">
        <v>15</v>
      </c>
      <c r="Q26" s="936" t="s">
        <v>16</v>
      </c>
      <c r="R26" s="936" t="s">
        <v>17</v>
      </c>
      <c r="S26" s="936" t="s">
        <v>18</v>
      </c>
      <c r="T26" s="936" t="s">
        <v>19</v>
      </c>
      <c r="U26" s="936" t="s">
        <v>20</v>
      </c>
      <c r="V26" s="936" t="s">
        <v>147</v>
      </c>
    </row>
    <row r="27" spans="1:25" x14ac:dyDescent="0.2">
      <c r="B27" s="976" t="s">
        <v>443</v>
      </c>
      <c r="C27" s="721">
        <v>5533</v>
      </c>
      <c r="D27" s="721">
        <v>5703</v>
      </c>
      <c r="E27" s="721">
        <v>5475</v>
      </c>
      <c r="F27" s="721">
        <v>5112</v>
      </c>
      <c r="G27" s="721">
        <v>4922</v>
      </c>
      <c r="H27" s="721">
        <v>4790</v>
      </c>
      <c r="I27" s="721">
        <v>4407</v>
      </c>
      <c r="J27" s="721">
        <v>4158</v>
      </c>
      <c r="K27" s="721">
        <v>4028</v>
      </c>
      <c r="L27" s="721">
        <v>4338</v>
      </c>
      <c r="M27" s="721">
        <v>4221</v>
      </c>
      <c r="N27" s="721">
        <v>3798</v>
      </c>
      <c r="O27" s="721">
        <v>3727</v>
      </c>
      <c r="P27" s="721">
        <v>3529</v>
      </c>
      <c r="Q27" s="721">
        <v>3268</v>
      </c>
      <c r="R27" s="721">
        <v>3020</v>
      </c>
      <c r="S27" s="721">
        <v>2965</v>
      </c>
      <c r="T27" s="979">
        <v>3215</v>
      </c>
      <c r="U27" s="979">
        <v>3132</v>
      </c>
      <c r="V27" s="979">
        <v>2143</v>
      </c>
    </row>
    <row r="28" spans="1:25" x14ac:dyDescent="0.2">
      <c r="B28" s="976" t="s">
        <v>442</v>
      </c>
      <c r="C28" s="721">
        <v>2463</v>
      </c>
      <c r="D28" s="721">
        <v>2495</v>
      </c>
      <c r="E28" s="721">
        <v>2269</v>
      </c>
      <c r="F28" s="721">
        <v>2088</v>
      </c>
      <c r="G28" s="721">
        <v>1965</v>
      </c>
      <c r="H28" s="721">
        <v>1856</v>
      </c>
      <c r="I28" s="721">
        <v>1631</v>
      </c>
      <c r="J28" s="721">
        <v>1584</v>
      </c>
      <c r="K28" s="721">
        <v>1672</v>
      </c>
      <c r="L28" s="721">
        <v>1734</v>
      </c>
      <c r="M28" s="721">
        <v>1640</v>
      </c>
      <c r="N28" s="721">
        <v>1377</v>
      </c>
      <c r="O28" s="721">
        <v>1397</v>
      </c>
      <c r="P28" s="721">
        <v>1331</v>
      </c>
      <c r="Q28" s="721">
        <v>1235</v>
      </c>
      <c r="R28" s="721">
        <v>1249</v>
      </c>
      <c r="S28" s="721">
        <v>1121</v>
      </c>
      <c r="T28" s="979">
        <v>1153</v>
      </c>
      <c r="U28" s="979">
        <v>1157</v>
      </c>
      <c r="V28" s="979">
        <v>705</v>
      </c>
    </row>
    <row r="29" spans="1:25" x14ac:dyDescent="0.2">
      <c r="B29" s="976" t="s">
        <v>441</v>
      </c>
      <c r="C29" s="721">
        <v>346</v>
      </c>
      <c r="D29" s="721">
        <v>298</v>
      </c>
      <c r="E29" s="721">
        <v>322</v>
      </c>
      <c r="F29" s="721">
        <v>344</v>
      </c>
      <c r="G29" s="721">
        <v>338</v>
      </c>
      <c r="H29" s="721">
        <v>406</v>
      </c>
      <c r="I29" s="721">
        <v>344</v>
      </c>
      <c r="J29" s="721">
        <v>301</v>
      </c>
      <c r="K29" s="721">
        <v>289</v>
      </c>
      <c r="L29" s="721">
        <v>305</v>
      </c>
      <c r="M29" s="721">
        <v>360</v>
      </c>
      <c r="N29" s="721">
        <v>349</v>
      </c>
      <c r="O29" s="721">
        <v>340</v>
      </c>
      <c r="P29" s="721">
        <v>335</v>
      </c>
      <c r="Q29" s="721">
        <v>324</v>
      </c>
      <c r="R29" s="721">
        <v>315</v>
      </c>
      <c r="S29" s="721">
        <v>309</v>
      </c>
      <c r="T29" s="979">
        <v>315</v>
      </c>
      <c r="U29" s="979">
        <v>359</v>
      </c>
      <c r="V29" s="979">
        <v>242</v>
      </c>
    </row>
    <row r="34" spans="2:2" x14ac:dyDescent="0.2">
      <c r="B34" s="978"/>
    </row>
  </sheetData>
  <mergeCells count="20">
    <mergeCell ref="A16:A19"/>
    <mergeCell ref="A20:A23"/>
    <mergeCell ref="A8:C8"/>
    <mergeCell ref="D8:W8"/>
    <mergeCell ref="A9:C9"/>
    <mergeCell ref="D9:W9"/>
    <mergeCell ref="A10:C10"/>
    <mergeCell ref="A12:A15"/>
    <mergeCell ref="A5:C5"/>
    <mergeCell ref="D5:W5"/>
    <mergeCell ref="A6:C6"/>
    <mergeCell ref="D6:W6"/>
    <mergeCell ref="A7:C7"/>
    <mergeCell ref="D7:W7"/>
    <mergeCell ref="A2:C2"/>
    <mergeCell ref="D2:W2"/>
    <mergeCell ref="A3:C3"/>
    <mergeCell ref="D3:W3"/>
    <mergeCell ref="A4:C4"/>
    <mergeCell ref="D4:W4"/>
  </mergeCells>
  <hyperlinks>
    <hyperlink ref="N26" r:id="rId1" display="http://dati.istat.it/OECDStat_Metadata/ShowMetadata.ashx?Dataset=DCIS_MORTIFERITISTR1&amp;Coords=[TIME].[2012]&amp;ShowOnWeb=true&amp;Lang=it" xr:uid="{3813955F-6815-4CFF-B6CF-9EDE8CCB461B}"/>
    <hyperlink ref="O26" r:id="rId2" display="http://dati.istat.it/OECDStat_Metadata/ShowMetadata.ashx?Dataset=DCIS_MORTIFERITISTR1&amp;Coords=[TIME].[2013]&amp;ShowOnWeb=true&amp;Lang=it" xr:uid="{B62992CD-610F-4F8D-801B-3E477A2727CA}"/>
    <hyperlink ref="A1" r:id="rId3" display="http://dati.istat.it/OECDStat_Metadata/ShowMetadata.ashx?Dataset=DCIS_MORTIFERITISTR1&amp;ShowOnWeb=true&amp;Lang=it" xr:uid="{3CC69761-4D34-4B7C-A29D-E48FC11B071F}"/>
    <hyperlink ref="O10" r:id="rId4" display="http://dati.istat.it/OECDStat_Metadata/ShowMetadata.ashx?Dataset=DCIS_MORTIFERITISTR1&amp;Coords=[TIME].[2012]&amp;ShowOnWeb=true&amp;Lang=it" xr:uid="{D7DF712E-9526-43E2-A9D8-F7A2C8C7C9FC}"/>
    <hyperlink ref="P10" r:id="rId5" display="http://dati.istat.it/OECDStat_Metadata/ShowMetadata.ashx?Dataset=DCIS_MORTIFERITISTR1&amp;Coords=[TIME].[2013]&amp;ShowOnWeb=true&amp;Lang=it" xr:uid="{51D2E250-1265-4AF0-B4B4-D0CC05A23B2F}"/>
    <hyperlink ref="U10" r:id="rId6" display="http://dati.istat.it/OECDStat_Metadata/ShowMetadata.ashx?Dataset=DCIS_MORTIFERITISTR1&amp;Coords=[TIME].[2018]&amp;ShowOnWeb=true&amp;Lang=it" xr:uid="{CE9C6D82-6ADD-413D-AA90-17ADE4D55B10}"/>
    <hyperlink ref="B12" r:id="rId7" display="http://dati.istat.it/OECDStat_Metadata/ShowMetadata.ashx?Dataset=DCIS_MORTIFERITISTR1&amp;Coords=[RUOLO].[C]&amp;ShowOnWeb=true&amp;Lang=it" xr:uid="{BB37A0B6-4D6F-4EA0-AC93-D3A36EC6BEB7}"/>
    <hyperlink ref="B16" r:id="rId8" display="http://dati.istat.it/OECDStat_Metadata/ShowMetadata.ashx?Dataset=DCIS_MORTIFERITISTR1&amp;Coords=[RUOLO].[C]&amp;ShowOnWeb=true&amp;Lang=it" xr:uid="{7BC482BC-3CFD-4DF5-B858-C2B8CAEF9E96}"/>
    <hyperlink ref="B20" r:id="rId9" display="http://dati.istat.it/OECDStat_Metadata/ShowMetadata.ashx?Dataset=DCIS_MORTIFERITISTR1&amp;Coords=[RUOLO].[C]&amp;ShowOnWeb=true&amp;Lang=it" xr:uid="{83820B80-3835-4E10-BCC9-1C9D19DA9872}"/>
    <hyperlink ref="A24" r:id="rId10" display="http://dativ7b.istat.it//index.aspx?DatasetCode=DCIS_MORTIFERITISTR1" xr:uid="{07D60E57-7EF6-4A1B-9130-FDF8E047DB9F}"/>
  </hyperlinks>
  <pageMargins left="0.7" right="0.7" top="0.75" bottom="0.75" header="0.3" footer="0.3"/>
  <drawing r:id="rId1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FEFA5-F988-48C0-B199-5D511D5EC61D}">
  <dimension ref="A1:L62"/>
  <sheetViews>
    <sheetView zoomScaleNormal="100" workbookViewId="0">
      <selection activeCell="J42" sqref="J42"/>
    </sheetView>
  </sheetViews>
  <sheetFormatPr defaultRowHeight="11.25" x14ac:dyDescent="0.2"/>
  <cols>
    <col min="1" max="1" width="11.125" style="980" customWidth="1"/>
    <col min="2" max="2" width="21.25" style="981" customWidth="1"/>
    <col min="3" max="4" width="9.75" style="981" customWidth="1"/>
    <col min="5" max="5" width="9.375" style="981" customWidth="1"/>
    <col min="6" max="6" width="9.625" style="981" customWidth="1"/>
    <col min="7" max="7" width="9.5" style="981" customWidth="1"/>
    <col min="8" max="8" width="9.75" style="981" customWidth="1"/>
    <col min="9" max="16384" width="9" style="981"/>
  </cols>
  <sheetData>
    <row r="1" spans="1:8" ht="12.75" customHeight="1" x14ac:dyDescent="0.2">
      <c r="A1" s="980" t="s">
        <v>447</v>
      </c>
    </row>
    <row r="2" spans="1:8" x14ac:dyDescent="0.2">
      <c r="A2" s="982"/>
      <c r="B2" s="983"/>
      <c r="C2" s="983"/>
      <c r="D2" s="983"/>
      <c r="E2" s="983"/>
      <c r="F2" s="984" t="s">
        <v>448</v>
      </c>
      <c r="G2" s="984"/>
      <c r="H2" s="984"/>
    </row>
    <row r="3" spans="1:8" s="980" customFormat="1" ht="12" thickBot="1" x14ac:dyDescent="0.25">
      <c r="A3" s="985" t="s">
        <v>136</v>
      </c>
      <c r="B3" s="985" t="s">
        <v>449</v>
      </c>
      <c r="C3" s="986" t="s">
        <v>2</v>
      </c>
      <c r="D3" s="986">
        <v>2011</v>
      </c>
      <c r="E3" s="986" t="s">
        <v>147</v>
      </c>
      <c r="F3" s="986" t="s">
        <v>450</v>
      </c>
      <c r="G3" s="986" t="s">
        <v>233</v>
      </c>
      <c r="H3" s="986" t="s">
        <v>232</v>
      </c>
    </row>
    <row r="4" spans="1:8" x14ac:dyDescent="0.2">
      <c r="A4" s="987" t="s">
        <v>451</v>
      </c>
      <c r="B4" s="983" t="s">
        <v>452</v>
      </c>
      <c r="C4" s="988">
        <v>33239029</v>
      </c>
      <c r="D4" s="988">
        <v>37113300</v>
      </c>
      <c r="E4" s="988">
        <v>39717874</v>
      </c>
      <c r="F4" s="989">
        <f>(D4-C4)/C4*100</f>
        <v>11.65578874160253</v>
      </c>
      <c r="G4" s="989">
        <f>(E4-D4)/D4*100</f>
        <v>7.0178992436673653</v>
      </c>
      <c r="H4" s="989">
        <f>(E4-C4)/C4*100</f>
        <v>19.491679495210285</v>
      </c>
    </row>
    <row r="5" spans="1:8" x14ac:dyDescent="0.2">
      <c r="A5" s="987"/>
      <c r="B5" s="983" t="s">
        <v>453</v>
      </c>
      <c r="C5" s="988">
        <v>89858</v>
      </c>
      <c r="D5" s="988">
        <v>100438</v>
      </c>
      <c r="E5" s="988">
        <v>99883</v>
      </c>
      <c r="F5" s="989">
        <f t="shared" ref="F5:G57" si="0">(D5-C5)/C5*100</f>
        <v>11.774132520198535</v>
      </c>
      <c r="G5" s="989">
        <f t="shared" si="0"/>
        <v>-0.55257970091001418</v>
      </c>
      <c r="H5" s="989">
        <f t="shared" ref="H5:H57" si="1">(E5-C5)/C5*100</f>
        <v>11.156491353023659</v>
      </c>
    </row>
    <row r="6" spans="1:8" x14ac:dyDescent="0.2">
      <c r="A6" s="987"/>
      <c r="B6" s="983" t="s">
        <v>454</v>
      </c>
      <c r="C6" s="988">
        <v>3541545</v>
      </c>
      <c r="D6" s="988">
        <v>4693574</v>
      </c>
      <c r="E6" s="988">
        <v>4986455</v>
      </c>
      <c r="F6" s="989">
        <f t="shared" si="0"/>
        <v>32.528995113714494</v>
      </c>
      <c r="G6" s="989">
        <f t="shared" si="0"/>
        <v>6.2400422364705443</v>
      </c>
      <c r="H6" s="989">
        <f t="shared" si="1"/>
        <v>40.798860384380262</v>
      </c>
    </row>
    <row r="7" spans="1:8" x14ac:dyDescent="0.2">
      <c r="A7" s="987"/>
      <c r="B7" s="983" t="s">
        <v>455</v>
      </c>
      <c r="C7" s="988">
        <v>124149</v>
      </c>
      <c r="D7" s="988">
        <v>159766</v>
      </c>
      <c r="E7" s="988">
        <v>195469</v>
      </c>
      <c r="F7" s="989">
        <f t="shared" si="0"/>
        <v>28.688914127379199</v>
      </c>
      <c r="G7" s="989">
        <f t="shared" si="0"/>
        <v>22.34705757169861</v>
      </c>
      <c r="H7" s="989">
        <f t="shared" si="1"/>
        <v>57.447099855818408</v>
      </c>
    </row>
    <row r="8" spans="1:8" x14ac:dyDescent="0.2">
      <c r="A8" s="987"/>
      <c r="B8" s="983" t="s">
        <v>456</v>
      </c>
      <c r="C8" s="988">
        <v>827238</v>
      </c>
      <c r="D8" s="988">
        <v>353376</v>
      </c>
      <c r="E8" s="988">
        <v>414798</v>
      </c>
      <c r="F8" s="989">
        <f t="shared" si="0"/>
        <v>-57.282426580983945</v>
      </c>
      <c r="G8" s="989">
        <f t="shared" si="0"/>
        <v>17.381486009236621</v>
      </c>
      <c r="H8" s="989">
        <f t="shared" si="1"/>
        <v>-49.857477533672295</v>
      </c>
    </row>
    <row r="9" spans="1:8" x14ac:dyDescent="0.2">
      <c r="A9" s="987"/>
      <c r="B9" s="983" t="s">
        <v>457</v>
      </c>
      <c r="C9" s="988">
        <v>3732306</v>
      </c>
      <c r="D9" s="988">
        <v>6428476</v>
      </c>
      <c r="E9" s="988">
        <v>7003618</v>
      </c>
      <c r="F9" s="989">
        <f t="shared" si="0"/>
        <v>72.238717832889378</v>
      </c>
      <c r="G9" s="989">
        <f t="shared" si="0"/>
        <v>8.9467861434031963</v>
      </c>
      <c r="H9" s="989">
        <f t="shared" si="1"/>
        <v>87.648547573537655</v>
      </c>
    </row>
    <row r="10" spans="1:8" x14ac:dyDescent="0.2">
      <c r="A10" s="987"/>
      <c r="B10" s="983" t="s">
        <v>458</v>
      </c>
      <c r="C10" s="988">
        <v>382149</v>
      </c>
      <c r="D10" s="988">
        <v>360743</v>
      </c>
      <c r="E10" s="988">
        <v>332220</v>
      </c>
      <c r="F10" s="989">
        <f t="shared" si="0"/>
        <v>-5.6014800509748817</v>
      </c>
      <c r="G10" s="989">
        <f t="shared" si="0"/>
        <v>-7.9067369290603011</v>
      </c>
      <c r="H10" s="989">
        <f t="shared" si="1"/>
        <v>-13.065322688270806</v>
      </c>
    </row>
    <row r="11" spans="1:8" x14ac:dyDescent="0.2">
      <c r="A11" s="987"/>
      <c r="B11" s="983" t="s">
        <v>459</v>
      </c>
      <c r="C11" s="988">
        <v>353</v>
      </c>
      <c r="D11" s="988">
        <v>28</v>
      </c>
      <c r="E11" s="988">
        <v>22</v>
      </c>
      <c r="F11" s="989">
        <f t="shared" si="0"/>
        <v>-92.067988668555245</v>
      </c>
      <c r="G11" s="989">
        <f t="shared" si="0"/>
        <v>-21.428571428571427</v>
      </c>
      <c r="H11" s="989">
        <f t="shared" si="1"/>
        <v>-93.767705382436262</v>
      </c>
    </row>
    <row r="12" spans="1:8" x14ac:dyDescent="0.2">
      <c r="A12" s="990"/>
      <c r="B12" s="991" t="s">
        <v>324</v>
      </c>
      <c r="C12" s="992">
        <v>41936627</v>
      </c>
      <c r="D12" s="992">
        <v>49209701</v>
      </c>
      <c r="E12" s="992">
        <v>52750339</v>
      </c>
      <c r="F12" s="993">
        <f t="shared" si="0"/>
        <v>17.343011396696259</v>
      </c>
      <c r="G12" s="993">
        <f t="shared" si="0"/>
        <v>7.1950000265191623</v>
      </c>
      <c r="H12" s="993">
        <f t="shared" si="1"/>
        <v>25.785841097806937</v>
      </c>
    </row>
    <row r="13" spans="1:8" x14ac:dyDescent="0.2">
      <c r="A13" s="987" t="s">
        <v>184</v>
      </c>
      <c r="B13" s="983" t="s">
        <v>452</v>
      </c>
      <c r="C13" s="988">
        <v>725133</v>
      </c>
      <c r="D13" s="988">
        <v>851197</v>
      </c>
      <c r="E13" s="988">
        <v>898595</v>
      </c>
      <c r="F13" s="989">
        <f t="shared" si="0"/>
        <v>17.384948692170955</v>
      </c>
      <c r="G13" s="989">
        <f t="shared" si="0"/>
        <v>5.5683936855980463</v>
      </c>
      <c r="H13" s="989">
        <f t="shared" si="1"/>
        <v>23.921404762988306</v>
      </c>
    </row>
    <row r="14" spans="1:8" x14ac:dyDescent="0.2">
      <c r="A14" s="987"/>
      <c r="B14" s="983" t="s">
        <v>453</v>
      </c>
      <c r="C14" s="988">
        <v>2906</v>
      </c>
      <c r="D14" s="988">
        <v>3365</v>
      </c>
      <c r="E14" s="988">
        <v>3284</v>
      </c>
      <c r="F14" s="989">
        <f t="shared" si="0"/>
        <v>15.794907088781832</v>
      </c>
      <c r="G14" s="989">
        <f t="shared" si="0"/>
        <v>-2.4071322436849929</v>
      </c>
      <c r="H14" s="989">
        <f t="shared" si="1"/>
        <v>13.007570543702684</v>
      </c>
    </row>
    <row r="15" spans="1:8" x14ac:dyDescent="0.2">
      <c r="A15" s="987"/>
      <c r="B15" s="983" t="s">
        <v>454</v>
      </c>
      <c r="C15" s="988">
        <v>82832</v>
      </c>
      <c r="D15" s="988">
        <v>118125</v>
      </c>
      <c r="E15" s="988">
        <v>127143</v>
      </c>
      <c r="F15" s="989">
        <f t="shared" si="0"/>
        <v>42.607929302684951</v>
      </c>
      <c r="G15" s="989">
        <f t="shared" si="0"/>
        <v>7.6342857142857143</v>
      </c>
      <c r="H15" s="989">
        <f t="shared" si="1"/>
        <v>53.495026076878503</v>
      </c>
    </row>
    <row r="16" spans="1:8" x14ac:dyDescent="0.2">
      <c r="A16" s="987"/>
      <c r="B16" s="983" t="s">
        <v>455</v>
      </c>
      <c r="C16" s="988">
        <v>3119</v>
      </c>
      <c r="D16" s="988">
        <v>4030</v>
      </c>
      <c r="E16" s="988">
        <v>4570</v>
      </c>
      <c r="F16" s="989">
        <f t="shared" si="0"/>
        <v>29.208079512664316</v>
      </c>
      <c r="G16" s="989">
        <f t="shared" si="0"/>
        <v>13.399503722084367</v>
      </c>
      <c r="H16" s="989">
        <f t="shared" si="1"/>
        <v>46.521320936197498</v>
      </c>
    </row>
    <row r="17" spans="1:8" x14ac:dyDescent="0.2">
      <c r="A17" s="987"/>
      <c r="B17" s="983" t="s">
        <v>456</v>
      </c>
      <c r="C17" s="988">
        <v>13669</v>
      </c>
      <c r="D17" s="988">
        <v>8869</v>
      </c>
      <c r="E17" s="988">
        <v>9791</v>
      </c>
      <c r="F17" s="989">
        <f t="shared" si="0"/>
        <v>-35.115955812422264</v>
      </c>
      <c r="G17" s="989">
        <f t="shared" si="0"/>
        <v>10.39576051415041</v>
      </c>
      <c r="H17" s="989">
        <f t="shared" si="1"/>
        <v>-28.370765966786159</v>
      </c>
    </row>
    <row r="18" spans="1:8" x14ac:dyDescent="0.2">
      <c r="A18" s="987"/>
      <c r="B18" s="983" t="s">
        <v>457</v>
      </c>
      <c r="C18" s="988">
        <v>70806</v>
      </c>
      <c r="D18" s="988">
        <v>140869</v>
      </c>
      <c r="E18" s="988">
        <v>147733</v>
      </c>
      <c r="F18" s="989">
        <f t="shared" si="0"/>
        <v>98.950653899387049</v>
      </c>
      <c r="G18" s="989">
        <f t="shared" si="0"/>
        <v>4.8726121431968705</v>
      </c>
      <c r="H18" s="989">
        <f t="shared" si="1"/>
        <v>108.64474762025817</v>
      </c>
    </row>
    <row r="19" spans="1:8" x14ac:dyDescent="0.2">
      <c r="A19" s="987"/>
      <c r="B19" s="983" t="s">
        <v>458</v>
      </c>
      <c r="C19" s="988">
        <v>7635</v>
      </c>
      <c r="D19" s="988">
        <v>8786</v>
      </c>
      <c r="E19" s="988">
        <v>8048</v>
      </c>
      <c r="F19" s="989">
        <f t="shared" si="0"/>
        <v>15.075311067452521</v>
      </c>
      <c r="G19" s="989">
        <f t="shared" si="0"/>
        <v>-8.3997268381516061</v>
      </c>
      <c r="H19" s="989">
        <f t="shared" si="1"/>
        <v>5.4092992796332684</v>
      </c>
    </row>
    <row r="20" spans="1:8" x14ac:dyDescent="0.2">
      <c r="A20" s="987"/>
      <c r="B20" s="983" t="s">
        <v>459</v>
      </c>
      <c r="C20" s="988">
        <v>2</v>
      </c>
      <c r="D20" s="988">
        <v>1</v>
      </c>
      <c r="E20" s="988">
        <v>1</v>
      </c>
      <c r="F20" s="989">
        <f>(D20-C20)/C20*100</f>
        <v>-50</v>
      </c>
      <c r="G20" s="989">
        <f t="shared" si="0"/>
        <v>0</v>
      </c>
      <c r="H20" s="989">
        <f t="shared" si="1"/>
        <v>-50</v>
      </c>
    </row>
    <row r="21" spans="1:8" x14ac:dyDescent="0.2">
      <c r="A21" s="990"/>
      <c r="B21" s="991" t="s">
        <v>324</v>
      </c>
      <c r="C21" s="992">
        <v>906102</v>
      </c>
      <c r="D21" s="992">
        <v>1135242</v>
      </c>
      <c r="E21" s="992">
        <v>1199165</v>
      </c>
      <c r="F21" s="993">
        <f t="shared" si="0"/>
        <v>25.288543673891017</v>
      </c>
      <c r="G21" s="993">
        <f t="shared" si="0"/>
        <v>5.6307818068746576</v>
      </c>
      <c r="H21" s="993">
        <f t="shared" si="1"/>
        <v>32.343268197178681</v>
      </c>
    </row>
    <row r="22" spans="1:8" ht="12.75" customHeight="1" x14ac:dyDescent="0.2">
      <c r="A22" s="987" t="s">
        <v>185</v>
      </c>
      <c r="B22" s="983" t="s">
        <v>452</v>
      </c>
      <c r="C22" s="988">
        <v>170230</v>
      </c>
      <c r="D22" s="988">
        <v>205381</v>
      </c>
      <c r="E22" s="988">
        <v>216486</v>
      </c>
      <c r="F22" s="989">
        <f t="shared" si="0"/>
        <v>20.649121776420138</v>
      </c>
      <c r="G22" s="989">
        <f t="shared" si="0"/>
        <v>5.4070240187748624</v>
      </c>
      <c r="H22" s="989">
        <f t="shared" si="1"/>
        <v>27.172648769312108</v>
      </c>
    </row>
    <row r="23" spans="1:8" x14ac:dyDescent="0.2">
      <c r="A23" s="987"/>
      <c r="B23" s="983" t="s">
        <v>453</v>
      </c>
      <c r="C23" s="988">
        <v>469</v>
      </c>
      <c r="D23" s="988">
        <v>569</v>
      </c>
      <c r="E23" s="988">
        <v>573</v>
      </c>
      <c r="F23" s="989">
        <f t="shared" si="0"/>
        <v>21.321961620469082</v>
      </c>
      <c r="G23" s="989">
        <f t="shared" si="0"/>
        <v>0.70298769771528991</v>
      </c>
      <c r="H23" s="989">
        <f t="shared" si="1"/>
        <v>22.174840085287848</v>
      </c>
    </row>
    <row r="24" spans="1:8" x14ac:dyDescent="0.2">
      <c r="A24" s="987"/>
      <c r="B24" s="983" t="s">
        <v>454</v>
      </c>
      <c r="C24" s="988">
        <v>18096</v>
      </c>
      <c r="D24" s="988">
        <v>27662</v>
      </c>
      <c r="E24" s="988">
        <v>30641</v>
      </c>
      <c r="F24" s="989">
        <f t="shared" si="0"/>
        <v>52.862511052166226</v>
      </c>
      <c r="G24" s="989">
        <f t="shared" si="0"/>
        <v>10.769286385655413</v>
      </c>
      <c r="H24" s="989">
        <f t="shared" si="1"/>
        <v>69.324712643678168</v>
      </c>
    </row>
    <row r="25" spans="1:8" x14ac:dyDescent="0.2">
      <c r="A25" s="987"/>
      <c r="B25" s="983" t="s">
        <v>455</v>
      </c>
      <c r="C25" s="988">
        <v>506</v>
      </c>
      <c r="D25" s="988">
        <v>791</v>
      </c>
      <c r="E25" s="988">
        <v>948</v>
      </c>
      <c r="F25" s="989">
        <f t="shared" si="0"/>
        <v>56.324110671936758</v>
      </c>
      <c r="G25" s="989">
        <f t="shared" si="0"/>
        <v>19.848293299620735</v>
      </c>
      <c r="H25" s="989">
        <f t="shared" si="1"/>
        <v>87.351778656126484</v>
      </c>
    </row>
    <row r="26" spans="1:8" x14ac:dyDescent="0.2">
      <c r="A26" s="987"/>
      <c r="B26" s="983" t="s">
        <v>456</v>
      </c>
      <c r="C26" s="988">
        <v>3721</v>
      </c>
      <c r="D26" s="988">
        <v>2055</v>
      </c>
      <c r="E26" s="988">
        <v>2388</v>
      </c>
      <c r="F26" s="989">
        <f t="shared" si="0"/>
        <v>-44.772910507927975</v>
      </c>
      <c r="G26" s="989">
        <f t="shared" si="0"/>
        <v>16.204379562043798</v>
      </c>
      <c r="H26" s="989">
        <f t="shared" si="1"/>
        <v>-35.823703305563022</v>
      </c>
    </row>
    <row r="27" spans="1:8" x14ac:dyDescent="0.2">
      <c r="A27" s="987"/>
      <c r="B27" s="983" t="s">
        <v>457</v>
      </c>
      <c r="C27" s="988">
        <v>11535</v>
      </c>
      <c r="D27" s="988">
        <v>25091</v>
      </c>
      <c r="E27" s="988">
        <v>26898</v>
      </c>
      <c r="F27" s="989">
        <f t="shared" si="0"/>
        <v>117.52058951018638</v>
      </c>
      <c r="G27" s="989">
        <f t="shared" si="0"/>
        <v>7.2017855007771709</v>
      </c>
      <c r="H27" s="989">
        <f t="shared" si="1"/>
        <v>133.18595578673603</v>
      </c>
    </row>
    <row r="28" spans="1:8" x14ac:dyDescent="0.2">
      <c r="A28" s="987"/>
      <c r="B28" s="983" t="s">
        <v>458</v>
      </c>
      <c r="C28" s="988">
        <v>2094</v>
      </c>
      <c r="D28" s="988">
        <v>2819</v>
      </c>
      <c r="E28" s="988">
        <v>2665</v>
      </c>
      <c r="F28" s="989">
        <f t="shared" si="0"/>
        <v>34.622731614135624</v>
      </c>
      <c r="G28" s="989">
        <f t="shared" si="0"/>
        <v>-5.4629301170627889</v>
      </c>
      <c r="H28" s="989">
        <f t="shared" si="1"/>
        <v>27.268385864374402</v>
      </c>
    </row>
    <row r="29" spans="1:8" x14ac:dyDescent="0.2">
      <c r="A29" s="987"/>
      <c r="B29" s="983" t="s">
        <v>459</v>
      </c>
      <c r="C29" s="988">
        <v>1</v>
      </c>
      <c r="D29" s="988">
        <v>0</v>
      </c>
      <c r="E29" s="988">
        <v>0</v>
      </c>
      <c r="F29" s="989">
        <f t="shared" si="0"/>
        <v>-100</v>
      </c>
      <c r="G29" s="994" t="s">
        <v>45</v>
      </c>
      <c r="H29" s="989">
        <f t="shared" si="1"/>
        <v>-100</v>
      </c>
    </row>
    <row r="30" spans="1:8" x14ac:dyDescent="0.2">
      <c r="A30" s="990"/>
      <c r="B30" s="991" t="s">
        <v>324</v>
      </c>
      <c r="C30" s="992">
        <v>206652</v>
      </c>
      <c r="D30" s="992">
        <v>264368</v>
      </c>
      <c r="E30" s="992">
        <v>280599</v>
      </c>
      <c r="F30" s="993">
        <f t="shared" si="0"/>
        <v>27.929078837853012</v>
      </c>
      <c r="G30" s="993">
        <f t="shared" si="0"/>
        <v>6.1395479029231979</v>
      </c>
      <c r="H30" s="993">
        <f t="shared" si="1"/>
        <v>35.783345914871376</v>
      </c>
    </row>
    <row r="31" spans="1:8" ht="12.75" customHeight="1" x14ac:dyDescent="0.2">
      <c r="A31" s="987" t="s">
        <v>186</v>
      </c>
      <c r="B31" s="983" t="s">
        <v>452</v>
      </c>
      <c r="C31" s="988">
        <v>171646</v>
      </c>
      <c r="D31" s="988">
        <v>201207</v>
      </c>
      <c r="E31" s="988">
        <v>215854</v>
      </c>
      <c r="F31" s="989">
        <f t="shared" si="0"/>
        <v>17.222073336984259</v>
      </c>
      <c r="G31" s="989">
        <f t="shared" si="0"/>
        <v>7.2795678082770472</v>
      </c>
      <c r="H31" s="989">
        <f t="shared" si="1"/>
        <v>25.75533365181828</v>
      </c>
    </row>
    <row r="32" spans="1:8" x14ac:dyDescent="0.2">
      <c r="A32" s="987"/>
      <c r="B32" s="983" t="s">
        <v>453</v>
      </c>
      <c r="C32" s="988">
        <v>471</v>
      </c>
      <c r="D32" s="988">
        <v>537</v>
      </c>
      <c r="E32" s="988">
        <v>540</v>
      </c>
      <c r="F32" s="989">
        <f t="shared" si="0"/>
        <v>14.012738853503185</v>
      </c>
      <c r="G32" s="989">
        <f t="shared" si="0"/>
        <v>0.55865921787709494</v>
      </c>
      <c r="H32" s="989">
        <f t="shared" si="1"/>
        <v>14.64968152866242</v>
      </c>
    </row>
    <row r="33" spans="1:12" x14ac:dyDescent="0.2">
      <c r="A33" s="987"/>
      <c r="B33" s="983" t="s">
        <v>454</v>
      </c>
      <c r="C33" s="988">
        <v>20057</v>
      </c>
      <c r="D33" s="988">
        <v>29259</v>
      </c>
      <c r="E33" s="988">
        <v>31618</v>
      </c>
      <c r="F33" s="989">
        <f t="shared" si="0"/>
        <v>45.879244154160645</v>
      </c>
      <c r="G33" s="989">
        <f t="shared" si="0"/>
        <v>8.0624765029563541</v>
      </c>
      <c r="H33" s="989">
        <f t="shared" si="1"/>
        <v>57.640723936780184</v>
      </c>
    </row>
    <row r="34" spans="1:12" x14ac:dyDescent="0.2">
      <c r="A34" s="987"/>
      <c r="B34" s="983" t="s">
        <v>455</v>
      </c>
      <c r="C34" s="988">
        <v>733</v>
      </c>
      <c r="D34" s="988">
        <v>845</v>
      </c>
      <c r="E34" s="988">
        <v>825</v>
      </c>
      <c r="F34" s="989">
        <f t="shared" si="0"/>
        <v>15.279672578444748</v>
      </c>
      <c r="G34" s="989">
        <f t="shared" si="0"/>
        <v>-2.3668639053254439</v>
      </c>
      <c r="H34" s="989">
        <f t="shared" si="1"/>
        <v>12.551159618008187</v>
      </c>
    </row>
    <row r="35" spans="1:12" x14ac:dyDescent="0.2">
      <c r="A35" s="987"/>
      <c r="B35" s="983" t="s">
        <v>456</v>
      </c>
      <c r="C35" s="988">
        <v>2809</v>
      </c>
      <c r="D35" s="988">
        <v>1741</v>
      </c>
      <c r="E35" s="988">
        <v>1861</v>
      </c>
      <c r="F35" s="989">
        <f t="shared" si="0"/>
        <v>-38.020647917408326</v>
      </c>
      <c r="G35" s="989">
        <f t="shared" si="0"/>
        <v>6.8925904652498566</v>
      </c>
      <c r="H35" s="989">
        <f t="shared" si="1"/>
        <v>-33.74866500533998</v>
      </c>
    </row>
    <row r="36" spans="1:12" x14ac:dyDescent="0.2">
      <c r="A36" s="987"/>
      <c r="B36" s="983" t="s">
        <v>457</v>
      </c>
      <c r="C36" s="988">
        <v>16648</v>
      </c>
      <c r="D36" s="988">
        <v>32512</v>
      </c>
      <c r="E36" s="988">
        <v>34096</v>
      </c>
      <c r="F36" s="989">
        <f t="shared" si="0"/>
        <v>95.290725612686217</v>
      </c>
      <c r="G36" s="989">
        <f t="shared" si="0"/>
        <v>4.872047244094488</v>
      </c>
      <c r="H36" s="989">
        <f t="shared" si="1"/>
        <v>104.80538202787122</v>
      </c>
    </row>
    <row r="37" spans="1:12" x14ac:dyDescent="0.2">
      <c r="A37" s="987"/>
      <c r="B37" s="983" t="s">
        <v>458</v>
      </c>
      <c r="C37" s="988">
        <v>854</v>
      </c>
      <c r="D37" s="988">
        <v>1266</v>
      </c>
      <c r="E37" s="988">
        <v>1248</v>
      </c>
      <c r="F37" s="989">
        <f t="shared" si="0"/>
        <v>48.24355971896955</v>
      </c>
      <c r="G37" s="989">
        <f t="shared" si="0"/>
        <v>-1.4218009478672986</v>
      </c>
      <c r="H37" s="989">
        <f t="shared" si="1"/>
        <v>46.13583138173302</v>
      </c>
    </row>
    <row r="38" spans="1:12" x14ac:dyDescent="0.2">
      <c r="A38" s="987"/>
      <c r="B38" s="983" t="s">
        <v>459</v>
      </c>
      <c r="C38" s="988">
        <v>0</v>
      </c>
      <c r="D38" s="988">
        <v>0</v>
      </c>
      <c r="E38" s="988">
        <v>0</v>
      </c>
      <c r="F38" s="994" t="s">
        <v>45</v>
      </c>
      <c r="G38" s="994" t="s">
        <v>45</v>
      </c>
      <c r="H38" s="994" t="s">
        <v>45</v>
      </c>
    </row>
    <row r="39" spans="1:12" x14ac:dyDescent="0.2">
      <c r="A39" s="990"/>
      <c r="B39" s="991" t="s">
        <v>324</v>
      </c>
      <c r="C39" s="992">
        <v>213218</v>
      </c>
      <c r="D39" s="992">
        <v>267367</v>
      </c>
      <c r="E39" s="992">
        <v>286042</v>
      </c>
      <c r="F39" s="993">
        <f t="shared" si="0"/>
        <v>25.396073502237147</v>
      </c>
      <c r="G39" s="993">
        <f t="shared" si="0"/>
        <v>6.9847812183253728</v>
      </c>
      <c r="H39" s="993">
        <f t="shared" si="1"/>
        <v>34.154714892738887</v>
      </c>
      <c r="L39" s="981" t="s">
        <v>104</v>
      </c>
    </row>
    <row r="40" spans="1:12" ht="12.75" customHeight="1" x14ac:dyDescent="0.2">
      <c r="A40" s="987" t="s">
        <v>187</v>
      </c>
      <c r="B40" s="983" t="s">
        <v>452</v>
      </c>
      <c r="C40" s="988">
        <v>169772</v>
      </c>
      <c r="D40" s="988">
        <v>194100</v>
      </c>
      <c r="E40" s="988">
        <v>201758</v>
      </c>
      <c r="F40" s="989">
        <f t="shared" si="0"/>
        <v>14.329807035317957</v>
      </c>
      <c r="G40" s="989">
        <f t="shared" si="0"/>
        <v>3.9453889747552808</v>
      </c>
      <c r="H40" s="989">
        <f t="shared" si="1"/>
        <v>18.840562636948377</v>
      </c>
    </row>
    <row r="41" spans="1:12" x14ac:dyDescent="0.2">
      <c r="A41" s="987"/>
      <c r="B41" s="983" t="s">
        <v>453</v>
      </c>
      <c r="C41" s="988">
        <v>394</v>
      </c>
      <c r="D41" s="988">
        <v>424</v>
      </c>
      <c r="E41" s="988">
        <v>258</v>
      </c>
      <c r="F41" s="989">
        <f t="shared" si="0"/>
        <v>7.6142131979695442</v>
      </c>
      <c r="G41" s="989">
        <f t="shared" si="0"/>
        <v>-39.150943396226417</v>
      </c>
      <c r="H41" s="989">
        <f t="shared" si="1"/>
        <v>-34.517766497461928</v>
      </c>
    </row>
    <row r="42" spans="1:12" x14ac:dyDescent="0.2">
      <c r="A42" s="987"/>
      <c r="B42" s="983" t="s">
        <v>454</v>
      </c>
      <c r="C42" s="988">
        <v>18366</v>
      </c>
      <c r="D42" s="988">
        <v>24646</v>
      </c>
      <c r="E42" s="988">
        <v>25519</v>
      </c>
      <c r="F42" s="989">
        <f t="shared" si="0"/>
        <v>34.193618643144944</v>
      </c>
      <c r="G42" s="989">
        <f t="shared" si="0"/>
        <v>3.5421569423030106</v>
      </c>
      <c r="H42" s="989">
        <f t="shared" si="1"/>
        <v>38.946967222040726</v>
      </c>
    </row>
    <row r="43" spans="1:12" x14ac:dyDescent="0.2">
      <c r="A43" s="987"/>
      <c r="B43" s="983" t="s">
        <v>455</v>
      </c>
      <c r="C43" s="988">
        <v>632</v>
      </c>
      <c r="D43" s="988">
        <v>746</v>
      </c>
      <c r="E43" s="988">
        <v>992</v>
      </c>
      <c r="F43" s="989">
        <f t="shared" si="0"/>
        <v>18.037974683544302</v>
      </c>
      <c r="G43" s="989">
        <f t="shared" si="0"/>
        <v>32.975871313672926</v>
      </c>
      <c r="H43" s="989">
        <f t="shared" si="1"/>
        <v>56.962025316455701</v>
      </c>
    </row>
    <row r="44" spans="1:12" x14ac:dyDescent="0.2">
      <c r="A44" s="987"/>
      <c r="B44" s="983" t="s">
        <v>456</v>
      </c>
      <c r="C44" s="988">
        <v>3181</v>
      </c>
      <c r="D44" s="988">
        <v>1992</v>
      </c>
      <c r="E44" s="988">
        <v>2244</v>
      </c>
      <c r="F44" s="989">
        <f t="shared" si="0"/>
        <v>-37.378182961332911</v>
      </c>
      <c r="G44" s="989">
        <f t="shared" si="0"/>
        <v>12.650602409638553</v>
      </c>
      <c r="H44" s="989">
        <f t="shared" si="1"/>
        <v>-29.456145866079847</v>
      </c>
    </row>
    <row r="45" spans="1:12" x14ac:dyDescent="0.2">
      <c r="A45" s="987"/>
      <c r="B45" s="983" t="s">
        <v>457</v>
      </c>
      <c r="C45" s="988">
        <v>20665</v>
      </c>
      <c r="D45" s="988">
        <v>39418</v>
      </c>
      <c r="E45" s="988">
        <v>39886</v>
      </c>
      <c r="F45" s="989">
        <f t="shared" si="0"/>
        <v>90.747640938785395</v>
      </c>
      <c r="G45" s="989">
        <f t="shared" si="0"/>
        <v>1.1872748490537317</v>
      </c>
      <c r="H45" s="989">
        <f t="shared" si="1"/>
        <v>93.012339704814906</v>
      </c>
    </row>
    <row r="46" spans="1:12" x14ac:dyDescent="0.2">
      <c r="A46" s="987"/>
      <c r="B46" s="983" t="s">
        <v>458</v>
      </c>
      <c r="C46" s="988">
        <v>1359</v>
      </c>
      <c r="D46" s="988">
        <v>1457</v>
      </c>
      <c r="E46" s="988">
        <v>1284</v>
      </c>
      <c r="F46" s="989">
        <f>(D46-C46)/C46*100</f>
        <v>7.2111846946284031</v>
      </c>
      <c r="G46" s="989">
        <f t="shared" si="0"/>
        <v>-11.873713109128346</v>
      </c>
      <c r="H46" s="989">
        <f t="shared" si="1"/>
        <v>-5.518763796909492</v>
      </c>
    </row>
    <row r="47" spans="1:12" x14ac:dyDescent="0.2">
      <c r="A47" s="987"/>
      <c r="B47" s="983" t="s">
        <v>459</v>
      </c>
      <c r="C47" s="988">
        <v>0</v>
      </c>
      <c r="D47" s="988">
        <v>1</v>
      </c>
      <c r="E47" s="988">
        <v>1</v>
      </c>
      <c r="F47" s="994" t="s">
        <v>45</v>
      </c>
      <c r="G47" s="989">
        <f>(E47-D47)/D47*100</f>
        <v>0</v>
      </c>
      <c r="H47" s="994" t="s">
        <v>45</v>
      </c>
    </row>
    <row r="48" spans="1:12" x14ac:dyDescent="0.2">
      <c r="A48" s="990"/>
      <c r="B48" s="991" t="s">
        <v>324</v>
      </c>
      <c r="C48" s="992">
        <v>214369</v>
      </c>
      <c r="D48" s="992">
        <v>262784</v>
      </c>
      <c r="E48" s="992">
        <v>271942</v>
      </c>
      <c r="F48" s="993">
        <f t="shared" si="0"/>
        <v>22.584888673268992</v>
      </c>
      <c r="G48" s="993">
        <f t="shared" si="0"/>
        <v>3.4849914758889433</v>
      </c>
      <c r="H48" s="993">
        <f t="shared" si="1"/>
        <v>26.856961594260365</v>
      </c>
    </row>
    <row r="49" spans="1:8" x14ac:dyDescent="0.2">
      <c r="A49" s="995" t="s">
        <v>189</v>
      </c>
      <c r="B49" s="981" t="s">
        <v>452</v>
      </c>
      <c r="C49" s="996">
        <v>213485</v>
      </c>
      <c r="D49" s="996">
        <v>250509</v>
      </c>
      <c r="E49" s="996">
        <v>264497</v>
      </c>
      <c r="F49" s="989">
        <f t="shared" si="0"/>
        <v>17.342670445230343</v>
      </c>
      <c r="G49" s="989">
        <f t="shared" si="0"/>
        <v>5.5838313194336333</v>
      </c>
      <c r="H49" s="989">
        <f t="shared" si="1"/>
        <v>23.894887228610909</v>
      </c>
    </row>
    <row r="50" spans="1:8" x14ac:dyDescent="0.2">
      <c r="A50" s="995"/>
      <c r="B50" s="981" t="s">
        <v>453</v>
      </c>
      <c r="C50" s="996">
        <v>1572</v>
      </c>
      <c r="D50" s="996">
        <v>1835</v>
      </c>
      <c r="E50" s="996">
        <v>1913</v>
      </c>
      <c r="F50" s="989">
        <f t="shared" si="0"/>
        <v>16.730279898218832</v>
      </c>
      <c r="G50" s="989">
        <f t="shared" si="0"/>
        <v>4.2506811989100823</v>
      </c>
      <c r="H50" s="989">
        <f t="shared" si="1"/>
        <v>21.692111959287534</v>
      </c>
    </row>
    <row r="51" spans="1:8" x14ac:dyDescent="0.2">
      <c r="A51" s="995"/>
      <c r="B51" s="981" t="s">
        <v>454</v>
      </c>
      <c r="C51" s="996">
        <v>26313</v>
      </c>
      <c r="D51" s="996">
        <v>36558</v>
      </c>
      <c r="E51" s="996">
        <v>39365</v>
      </c>
      <c r="F51" s="989">
        <f t="shared" si="0"/>
        <v>38.935127123475091</v>
      </c>
      <c r="G51" s="989">
        <f t="shared" si="0"/>
        <v>7.6782099677225224</v>
      </c>
      <c r="H51" s="989">
        <f t="shared" si="1"/>
        <v>49.602857902937714</v>
      </c>
    </row>
    <row r="52" spans="1:8" x14ac:dyDescent="0.2">
      <c r="A52" s="995"/>
      <c r="B52" s="981" t="s">
        <v>455</v>
      </c>
      <c r="C52" s="996">
        <v>1248</v>
      </c>
      <c r="D52" s="996">
        <v>1648</v>
      </c>
      <c r="E52" s="996">
        <v>1805</v>
      </c>
      <c r="F52" s="989">
        <f t="shared" si="0"/>
        <v>32.051282051282051</v>
      </c>
      <c r="G52" s="989">
        <f t="shared" si="0"/>
        <v>9.5266990291262132</v>
      </c>
      <c r="H52" s="989">
        <f t="shared" si="1"/>
        <v>44.631410256410255</v>
      </c>
    </row>
    <row r="53" spans="1:8" x14ac:dyDescent="0.2">
      <c r="A53" s="995"/>
      <c r="B53" s="981" t="s">
        <v>456</v>
      </c>
      <c r="C53" s="996">
        <v>3958</v>
      </c>
      <c r="D53" s="996">
        <v>3081</v>
      </c>
      <c r="E53" s="996">
        <v>3298</v>
      </c>
      <c r="F53" s="989">
        <f t="shared" si="0"/>
        <v>-22.157655381505812</v>
      </c>
      <c r="G53" s="989">
        <f t="shared" si="0"/>
        <v>7.0431678026614737</v>
      </c>
      <c r="H53" s="989">
        <f t="shared" si="1"/>
        <v>-16.67508842849924</v>
      </c>
    </row>
    <row r="54" spans="1:8" x14ac:dyDescent="0.2">
      <c r="A54" s="995"/>
      <c r="B54" s="981" t="s">
        <v>457</v>
      </c>
      <c r="C54" s="996">
        <v>21958</v>
      </c>
      <c r="D54" s="996">
        <v>43848</v>
      </c>
      <c r="E54" s="996">
        <v>46853</v>
      </c>
      <c r="F54" s="989">
        <f t="shared" si="0"/>
        <v>99.690317879588306</v>
      </c>
      <c r="G54" s="989">
        <f t="shared" si="0"/>
        <v>6.8532202152891815</v>
      </c>
      <c r="H54" s="989">
        <f t="shared" si="1"/>
        <v>113.37553511248748</v>
      </c>
    </row>
    <row r="55" spans="1:8" x14ac:dyDescent="0.2">
      <c r="A55" s="995"/>
      <c r="B55" s="981" t="s">
        <v>458</v>
      </c>
      <c r="C55" s="996">
        <v>3328</v>
      </c>
      <c r="D55" s="996">
        <v>3244</v>
      </c>
      <c r="E55" s="996">
        <v>2851</v>
      </c>
      <c r="F55" s="989">
        <f t="shared" si="0"/>
        <v>-2.5240384615384617</v>
      </c>
      <c r="G55" s="989">
        <f t="shared" si="0"/>
        <v>-12.114673242909987</v>
      </c>
      <c r="H55" s="989">
        <f t="shared" si="1"/>
        <v>-14.332932692307693</v>
      </c>
    </row>
    <row r="56" spans="1:8" x14ac:dyDescent="0.2">
      <c r="A56" s="995"/>
      <c r="B56" s="981" t="s">
        <v>459</v>
      </c>
      <c r="C56" s="996">
        <v>1</v>
      </c>
      <c r="D56" s="996">
        <v>0</v>
      </c>
      <c r="E56" s="996">
        <v>0</v>
      </c>
      <c r="F56" s="989">
        <f t="shared" si="0"/>
        <v>-100</v>
      </c>
      <c r="G56" s="994" t="s">
        <v>45</v>
      </c>
      <c r="H56" s="989">
        <f t="shared" si="1"/>
        <v>-100</v>
      </c>
    </row>
    <row r="57" spans="1:8" x14ac:dyDescent="0.2">
      <c r="A57" s="995"/>
      <c r="B57" s="980" t="s">
        <v>324</v>
      </c>
      <c r="C57" s="997">
        <v>271863</v>
      </c>
      <c r="D57" s="997">
        <v>340723</v>
      </c>
      <c r="E57" s="997">
        <v>360582</v>
      </c>
      <c r="F57" s="998">
        <f t="shared" si="0"/>
        <v>25.328934058698682</v>
      </c>
      <c r="G57" s="998">
        <f>(E57-D57)/D57*100</f>
        <v>5.8284882441161878</v>
      </c>
      <c r="H57" s="998">
        <f t="shared" si="1"/>
        <v>32.633716246786065</v>
      </c>
    </row>
    <row r="58" spans="1:8" x14ac:dyDescent="0.2">
      <c r="F58" s="998"/>
    </row>
    <row r="59" spans="1:8" x14ac:dyDescent="0.2">
      <c r="F59" s="983"/>
    </row>
    <row r="61" spans="1:8" x14ac:dyDescent="0.2">
      <c r="A61" s="740" t="s">
        <v>188</v>
      </c>
    </row>
    <row r="62" spans="1:8" ht="12.75" x14ac:dyDescent="0.2">
      <c r="A62" s="334"/>
    </row>
  </sheetData>
  <mergeCells count="7">
    <mergeCell ref="A49:A57"/>
    <mergeCell ref="F2:H2"/>
    <mergeCell ref="A4:A12"/>
    <mergeCell ref="A13:A21"/>
    <mergeCell ref="A22:A30"/>
    <mergeCell ref="A31:A39"/>
    <mergeCell ref="A40:A48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BD9CD-A2C7-487E-A2E4-3A7DEB4B0327}">
  <dimension ref="A1:O28"/>
  <sheetViews>
    <sheetView zoomScaleNormal="100" workbookViewId="0">
      <selection activeCell="J42" sqref="J42"/>
    </sheetView>
  </sheetViews>
  <sheetFormatPr defaultRowHeight="12.75" x14ac:dyDescent="0.2"/>
  <cols>
    <col min="1" max="1" width="15.25" style="999" bestFit="1" customWidth="1"/>
    <col min="2" max="3" width="9.75" style="999" customWidth="1"/>
    <col min="4" max="4" width="2.75" style="1000" customWidth="1"/>
    <col min="5" max="5" width="16" style="999" customWidth="1"/>
    <col min="6" max="6" width="15.75" style="999" customWidth="1"/>
    <col min="7" max="7" width="2.75" style="999" customWidth="1"/>
    <col min="8" max="8" width="10.75" style="999" bestFit="1" customWidth="1"/>
    <col min="9" max="9" width="11" style="999" customWidth="1"/>
    <col min="10" max="10" width="12.375" style="999" customWidth="1"/>
    <col min="11" max="11" width="10.875" style="999" bestFit="1" customWidth="1"/>
    <col min="12" max="12" width="8.5" style="999" customWidth="1"/>
    <col min="13" max="13" width="8.375" style="999" customWidth="1"/>
    <col min="14" max="14" width="3" style="999" customWidth="1"/>
    <col min="15" max="15" width="21.625" style="999" customWidth="1"/>
    <col min="16" max="16384" width="9" style="999"/>
  </cols>
  <sheetData>
    <row r="1" spans="1:15" x14ac:dyDescent="0.2">
      <c r="B1" s="999" t="s">
        <v>460</v>
      </c>
      <c r="C1" s="999" t="s">
        <v>460</v>
      </c>
    </row>
    <row r="2" spans="1:15" s="1001" customFormat="1" ht="38.25" x14ac:dyDescent="0.2">
      <c r="B2" s="1002">
        <v>37257</v>
      </c>
      <c r="C2" s="1002">
        <v>44197</v>
      </c>
      <c r="D2" s="1003"/>
      <c r="E2" s="1004" t="s">
        <v>461</v>
      </c>
      <c r="F2" s="1004" t="s">
        <v>462</v>
      </c>
      <c r="I2" s="1004" t="s">
        <v>463</v>
      </c>
      <c r="J2" s="1004" t="s">
        <v>464</v>
      </c>
      <c r="L2" s="1005">
        <v>2001</v>
      </c>
      <c r="M2" s="1005">
        <v>2020</v>
      </c>
      <c r="O2" s="1006" t="s">
        <v>465</v>
      </c>
    </row>
    <row r="3" spans="1:15" x14ac:dyDescent="0.2">
      <c r="A3" s="1007" t="s">
        <v>27</v>
      </c>
      <c r="B3" s="1008">
        <v>56987507</v>
      </c>
      <c r="C3" s="1008">
        <f>SUM(C4:C27)-C17-C18-C19-C20</f>
        <v>59236213</v>
      </c>
      <c r="D3" s="1009"/>
      <c r="E3" s="1010">
        <v>33239029</v>
      </c>
      <c r="F3" s="1011">
        <v>39717874</v>
      </c>
      <c r="G3" s="1012"/>
      <c r="H3" s="1012" t="s">
        <v>27</v>
      </c>
      <c r="I3" s="1013">
        <f>E3/B3*1000</f>
        <v>583.26869782178744</v>
      </c>
      <c r="J3" s="1013">
        <f>F3/C3*1000</f>
        <v>670.49988492680984</v>
      </c>
      <c r="K3" s="981" t="s">
        <v>199</v>
      </c>
      <c r="L3" s="1014">
        <v>970.33170511005176</v>
      </c>
      <c r="M3" s="1014">
        <v>1786.7901264415057</v>
      </c>
      <c r="O3" s="1015"/>
    </row>
    <row r="4" spans="1:15" x14ac:dyDescent="0.2">
      <c r="A4" s="1016" t="s">
        <v>198</v>
      </c>
      <c r="B4" s="1008">
        <v>4212090</v>
      </c>
      <c r="C4" s="1017">
        <v>4274945</v>
      </c>
      <c r="D4" s="1009"/>
      <c r="E4" s="1017">
        <v>2670910</v>
      </c>
      <c r="F4" s="1017">
        <v>2915687</v>
      </c>
      <c r="G4" s="1012"/>
      <c r="H4" s="1012" t="s">
        <v>198</v>
      </c>
      <c r="I4" s="1013">
        <f t="shared" ref="I4:J27" si="0">E4/B4*1000</f>
        <v>634.10563402016578</v>
      </c>
      <c r="J4" s="1013">
        <f t="shared" si="0"/>
        <v>682.04082157782148</v>
      </c>
      <c r="K4" s="981" t="s">
        <v>235</v>
      </c>
      <c r="L4" s="1014">
        <v>538.2330497786869</v>
      </c>
      <c r="M4" s="1014">
        <v>1079.7453851995863</v>
      </c>
    </row>
    <row r="5" spans="1:15" x14ac:dyDescent="0.2">
      <c r="A5" s="1016" t="s">
        <v>199</v>
      </c>
      <c r="B5" s="1018">
        <v>119353</v>
      </c>
      <c r="C5" s="1011">
        <v>124089</v>
      </c>
      <c r="D5" s="1009"/>
      <c r="E5" s="1011">
        <v>115812</v>
      </c>
      <c r="F5" s="1011">
        <v>221721</v>
      </c>
      <c r="G5" s="1012"/>
      <c r="H5" s="1012" t="s">
        <v>199</v>
      </c>
      <c r="I5" s="1013">
        <f t="shared" si="0"/>
        <v>970.33170511005176</v>
      </c>
      <c r="J5" s="1013">
        <f t="shared" si="0"/>
        <v>1786.7901264415057</v>
      </c>
      <c r="K5" s="981" t="s">
        <v>207</v>
      </c>
      <c r="L5" s="1014">
        <v>651.10082991971956</v>
      </c>
      <c r="M5" s="1014">
        <v>747.29274413832309</v>
      </c>
    </row>
    <row r="6" spans="1:15" x14ac:dyDescent="0.2">
      <c r="A6" s="1016" t="s">
        <v>200</v>
      </c>
      <c r="B6" s="1008">
        <v>1569787</v>
      </c>
      <c r="C6" s="1017">
        <v>1518495</v>
      </c>
      <c r="D6" s="1009"/>
      <c r="E6" s="1017">
        <v>824943</v>
      </c>
      <c r="F6" s="1017">
        <v>845474</v>
      </c>
      <c r="G6" s="1012"/>
      <c r="H6" s="1012" t="s">
        <v>200</v>
      </c>
      <c r="I6" s="1013">
        <f t="shared" si="0"/>
        <v>525.51269694550922</v>
      </c>
      <c r="J6" s="1013">
        <f t="shared" si="0"/>
        <v>556.784184340416</v>
      </c>
      <c r="K6" s="981" t="s">
        <v>270</v>
      </c>
      <c r="L6" s="1014">
        <v>572.60972524958959</v>
      </c>
      <c r="M6" s="1014">
        <v>744.42163466994032</v>
      </c>
    </row>
    <row r="7" spans="1:15" x14ac:dyDescent="0.2">
      <c r="A7" s="1016" t="s">
        <v>201</v>
      </c>
      <c r="B7" s="1018">
        <v>9033024</v>
      </c>
      <c r="C7" s="1011">
        <v>9981554</v>
      </c>
      <c r="D7" s="1009"/>
      <c r="E7" s="1011">
        <v>5377877</v>
      </c>
      <c r="F7" s="1011">
        <v>6231939</v>
      </c>
      <c r="G7" s="1012"/>
      <c r="H7" s="1012" t="s">
        <v>201</v>
      </c>
      <c r="I7" s="1013">
        <f t="shared" si="0"/>
        <v>595.35732441317543</v>
      </c>
      <c r="J7" s="1013">
        <f t="shared" si="0"/>
        <v>624.34556783442736</v>
      </c>
      <c r="K7" s="981" t="s">
        <v>214</v>
      </c>
      <c r="L7" s="1014">
        <v>512.11177505052433</v>
      </c>
      <c r="M7" s="1014">
        <v>731.91434415924221</v>
      </c>
    </row>
    <row r="8" spans="1:15" x14ac:dyDescent="0.2">
      <c r="A8" s="1016" t="s">
        <v>202</v>
      </c>
      <c r="B8" s="1008">
        <v>939619</v>
      </c>
      <c r="C8" s="1017">
        <v>1077078</v>
      </c>
      <c r="D8" s="1009"/>
      <c r="E8" s="1017">
        <v>505734</v>
      </c>
      <c r="F8" s="1017">
        <v>1162970</v>
      </c>
      <c r="G8" s="1012"/>
      <c r="H8" s="1012" t="s">
        <v>466</v>
      </c>
      <c r="I8" s="1013">
        <f t="shared" si="0"/>
        <v>538.2330497786869</v>
      </c>
      <c r="J8" s="1013">
        <f t="shared" si="0"/>
        <v>1079.7453851995863</v>
      </c>
      <c r="K8" s="981" t="s">
        <v>271</v>
      </c>
      <c r="L8" s="1014">
        <v>597.48261290300115</v>
      </c>
      <c r="M8" s="1014">
        <v>716.87523247781496</v>
      </c>
    </row>
    <row r="9" spans="1:15" x14ac:dyDescent="0.2">
      <c r="A9" s="1016" t="s">
        <v>203</v>
      </c>
      <c r="B9" s="1018">
        <v>4529008</v>
      </c>
      <c r="C9" s="1011">
        <v>4869830</v>
      </c>
      <c r="D9" s="1009"/>
      <c r="E9" s="1011">
        <v>2648490</v>
      </c>
      <c r="F9" s="1011">
        <v>3198100</v>
      </c>
      <c r="G9" s="1012"/>
      <c r="H9" s="1012" t="s">
        <v>203</v>
      </c>
      <c r="I9" s="1013">
        <f t="shared" si="0"/>
        <v>584.7836877302932</v>
      </c>
      <c r="J9" s="1013">
        <f t="shared" si="0"/>
        <v>656.71696958620726</v>
      </c>
      <c r="K9" s="981" t="s">
        <v>218</v>
      </c>
      <c r="L9" s="1014">
        <v>502.90805815219909</v>
      </c>
      <c r="M9" s="1014">
        <v>708.95049502821939</v>
      </c>
    </row>
    <row r="10" spans="1:15" x14ac:dyDescent="0.2">
      <c r="A10" s="1016" t="s">
        <v>204</v>
      </c>
      <c r="B10" s="1008">
        <v>1183437</v>
      </c>
      <c r="C10" s="1017">
        <v>1201510</v>
      </c>
      <c r="D10" s="1009"/>
      <c r="E10" s="1017">
        <v>709771</v>
      </c>
      <c r="F10" s="1017">
        <v>808422</v>
      </c>
      <c r="G10" s="1012"/>
      <c r="H10" s="1012" t="s">
        <v>467</v>
      </c>
      <c r="I10" s="1013">
        <f t="shared" si="0"/>
        <v>599.7539370494585</v>
      </c>
      <c r="J10" s="1013">
        <f t="shared" si="0"/>
        <v>672.83834508243785</v>
      </c>
      <c r="K10" s="981" t="s">
        <v>273</v>
      </c>
      <c r="L10" s="1014">
        <v>559.18769333930538</v>
      </c>
      <c r="M10" s="1014">
        <v>704.92117852431272</v>
      </c>
    </row>
    <row r="11" spans="1:15" x14ac:dyDescent="0.2">
      <c r="A11" s="1016" t="s">
        <v>205</v>
      </c>
      <c r="B11" s="1018">
        <v>4002620</v>
      </c>
      <c r="C11" s="1011">
        <v>4438937</v>
      </c>
      <c r="D11" s="1009"/>
      <c r="E11" s="1011">
        <v>2477155</v>
      </c>
      <c r="F11" s="1011">
        <v>2930808</v>
      </c>
      <c r="G11" s="1012"/>
      <c r="H11" s="1012" t="s">
        <v>205</v>
      </c>
      <c r="I11" s="1013">
        <f t="shared" si="0"/>
        <v>618.88338138519271</v>
      </c>
      <c r="J11" s="1013">
        <f t="shared" si="0"/>
        <v>660.24996525068957</v>
      </c>
      <c r="K11" s="981" t="s">
        <v>206</v>
      </c>
      <c r="L11" s="1014">
        <v>619.02782823595396</v>
      </c>
      <c r="M11" s="1014">
        <v>703.38639511598717</v>
      </c>
    </row>
    <row r="12" spans="1:15" x14ac:dyDescent="0.2">
      <c r="A12" s="1016" t="s">
        <v>206</v>
      </c>
      <c r="B12" s="1008">
        <v>3498497</v>
      </c>
      <c r="C12" s="1017">
        <v>3692865</v>
      </c>
      <c r="D12" s="1009"/>
      <c r="E12" s="1017">
        <v>2165667</v>
      </c>
      <c r="F12" s="1017">
        <v>2597511</v>
      </c>
      <c r="G12" s="1012"/>
      <c r="H12" s="1012" t="s">
        <v>206</v>
      </c>
      <c r="I12" s="1013">
        <f t="shared" si="0"/>
        <v>619.02782823595396</v>
      </c>
      <c r="J12" s="1013">
        <f t="shared" si="0"/>
        <v>703.38639511598717</v>
      </c>
      <c r="K12" s="981" t="s">
        <v>137</v>
      </c>
      <c r="L12" s="1014">
        <v>574.59443054665201</v>
      </c>
      <c r="M12" s="1014">
        <v>701.47274186346419</v>
      </c>
    </row>
    <row r="13" spans="1:15" x14ac:dyDescent="0.2">
      <c r="A13" s="1016" t="s">
        <v>207</v>
      </c>
      <c r="B13" s="1018">
        <v>826104</v>
      </c>
      <c r="C13" s="1011">
        <v>865452</v>
      </c>
      <c r="D13" s="1009"/>
      <c r="E13" s="1011">
        <v>537877</v>
      </c>
      <c r="F13" s="1011">
        <v>646746</v>
      </c>
      <c r="G13" s="1012"/>
      <c r="H13" s="1012" t="s">
        <v>207</v>
      </c>
      <c r="I13" s="1013">
        <f t="shared" si="0"/>
        <v>651.10082991971956</v>
      </c>
      <c r="J13" s="1013">
        <f t="shared" si="0"/>
        <v>747.29274413832309</v>
      </c>
      <c r="K13" s="981" t="s">
        <v>219</v>
      </c>
      <c r="L13" s="1014">
        <v>548.97303513805787</v>
      </c>
      <c r="M13" s="1014">
        <v>701.27841893537152</v>
      </c>
    </row>
    <row r="14" spans="1:15" x14ac:dyDescent="0.2">
      <c r="A14" s="1016" t="s">
        <v>208</v>
      </c>
      <c r="B14" s="1008">
        <v>1453403</v>
      </c>
      <c r="C14" s="1017">
        <v>1498236</v>
      </c>
      <c r="D14" s="1009"/>
      <c r="E14" s="1017">
        <v>897379</v>
      </c>
      <c r="F14" s="1017">
        <v>1040940</v>
      </c>
      <c r="G14" s="1012"/>
      <c r="H14" s="1012" t="s">
        <v>208</v>
      </c>
      <c r="I14" s="1013">
        <f t="shared" si="0"/>
        <v>617.4330175457186</v>
      </c>
      <c r="J14" s="1013">
        <f t="shared" si="0"/>
        <v>694.77705781999634</v>
      </c>
      <c r="K14" s="981" t="s">
        <v>217</v>
      </c>
      <c r="L14" s="1014">
        <v>489.15044019553829</v>
      </c>
      <c r="M14" s="1014">
        <v>699.1488268853301</v>
      </c>
    </row>
    <row r="15" spans="1:15" x14ac:dyDescent="0.2">
      <c r="A15" s="1016" t="s">
        <v>209</v>
      </c>
      <c r="B15" s="1018">
        <v>5117281</v>
      </c>
      <c r="C15" s="1011">
        <v>5730399</v>
      </c>
      <c r="D15" s="1009"/>
      <c r="E15" s="1011">
        <v>3459818</v>
      </c>
      <c r="F15" s="1011">
        <v>3819488</v>
      </c>
      <c r="G15" s="1012"/>
      <c r="H15" s="1012" t="s">
        <v>209</v>
      </c>
      <c r="I15" s="1013">
        <f t="shared" si="0"/>
        <v>676.1047517226433</v>
      </c>
      <c r="J15" s="1013">
        <f t="shared" si="0"/>
        <v>666.53089950629965</v>
      </c>
      <c r="K15" s="981" t="s">
        <v>208</v>
      </c>
      <c r="L15" s="1014">
        <v>617.4330175457186</v>
      </c>
      <c r="M15" s="1014">
        <v>694.77705781999634</v>
      </c>
    </row>
    <row r="16" spans="1:15" x14ac:dyDescent="0.2">
      <c r="A16" s="1016" t="s">
        <v>137</v>
      </c>
      <c r="B16" s="1008">
        <v>1261991</v>
      </c>
      <c r="C16" s="1017">
        <v>1281012</v>
      </c>
      <c r="D16" s="1009"/>
      <c r="E16" s="1017">
        <v>725133</v>
      </c>
      <c r="F16" s="1017">
        <v>898595</v>
      </c>
      <c r="G16" s="1012"/>
      <c r="H16" s="1012" t="s">
        <v>137</v>
      </c>
      <c r="I16" s="1013">
        <f t="shared" si="0"/>
        <v>574.59443054665201</v>
      </c>
      <c r="J16" s="1013">
        <f t="shared" si="0"/>
        <v>701.47274186346419</v>
      </c>
      <c r="K16" s="981" t="s">
        <v>198</v>
      </c>
      <c r="L16" s="1014">
        <v>634.10563402016578</v>
      </c>
      <c r="M16" s="1014">
        <v>682.04082157782148</v>
      </c>
    </row>
    <row r="17" spans="1:15" x14ac:dyDescent="0.2">
      <c r="A17" s="1016" t="s">
        <v>185</v>
      </c>
      <c r="B17" s="1008">
        <v>297288</v>
      </c>
      <c r="C17" s="1011">
        <v>290811</v>
      </c>
      <c r="D17" s="1009"/>
      <c r="E17" s="1011">
        <v>170230</v>
      </c>
      <c r="F17" s="1011">
        <v>216486</v>
      </c>
      <c r="G17" s="1012"/>
      <c r="H17" s="1012" t="s">
        <v>270</v>
      </c>
      <c r="I17" s="1013">
        <f t="shared" si="0"/>
        <v>572.60972524958959</v>
      </c>
      <c r="J17" s="1013">
        <f t="shared" si="0"/>
        <v>744.42163466994032</v>
      </c>
      <c r="K17" s="981" t="s">
        <v>220</v>
      </c>
      <c r="L17" s="1014">
        <v>527.13957821667611</v>
      </c>
      <c r="M17" s="1014">
        <v>679.45918477727662</v>
      </c>
    </row>
    <row r="18" spans="1:15" x14ac:dyDescent="0.2">
      <c r="A18" s="1016" t="s">
        <v>186</v>
      </c>
      <c r="B18" s="1018">
        <v>287282</v>
      </c>
      <c r="C18" s="1017">
        <v>301104</v>
      </c>
      <c r="D18" s="1009"/>
      <c r="E18" s="1017">
        <v>171646</v>
      </c>
      <c r="F18" s="1017">
        <v>215854</v>
      </c>
      <c r="G18" s="1012"/>
      <c r="H18" s="1012" t="s">
        <v>271</v>
      </c>
      <c r="I18" s="1013">
        <f t="shared" si="0"/>
        <v>597.48261290300115</v>
      </c>
      <c r="J18" s="1013">
        <f t="shared" si="0"/>
        <v>716.87523247781496</v>
      </c>
      <c r="K18" s="981" t="s">
        <v>468</v>
      </c>
      <c r="L18" s="1014">
        <v>599.7539370494585</v>
      </c>
      <c r="M18" s="1014">
        <v>672.83834508243785</v>
      </c>
    </row>
    <row r="19" spans="1:15" x14ac:dyDescent="0.2">
      <c r="A19" s="1016" t="s">
        <v>187</v>
      </c>
      <c r="B19" s="1008">
        <v>295644</v>
      </c>
      <c r="C19" s="1011">
        <v>313882</v>
      </c>
      <c r="D19" s="1009"/>
      <c r="E19" s="1011">
        <v>169772</v>
      </c>
      <c r="F19" s="1011">
        <v>201758</v>
      </c>
      <c r="G19" s="1012"/>
      <c r="H19" s="1012" t="s">
        <v>272</v>
      </c>
      <c r="I19" s="1013">
        <f t="shared" si="0"/>
        <v>574.24469970640371</v>
      </c>
      <c r="J19" s="1013">
        <f t="shared" si="0"/>
        <v>642.78295665249993</v>
      </c>
      <c r="K19" s="981" t="s">
        <v>27</v>
      </c>
      <c r="L19" s="1014">
        <v>583.26869782178744</v>
      </c>
      <c r="M19" s="1014">
        <v>670.49988492680984</v>
      </c>
    </row>
    <row r="20" spans="1:15" x14ac:dyDescent="0.2">
      <c r="A20" s="1016" t="s">
        <v>189</v>
      </c>
      <c r="B20" s="1018">
        <v>381777</v>
      </c>
      <c r="C20" s="1017">
        <v>375215</v>
      </c>
      <c r="D20" s="1009"/>
      <c r="E20" s="1017">
        <v>213485</v>
      </c>
      <c r="F20" s="1017">
        <v>264497</v>
      </c>
      <c r="G20" s="1012"/>
      <c r="H20" s="1012" t="s">
        <v>273</v>
      </c>
      <c r="I20" s="1013">
        <f t="shared" si="0"/>
        <v>559.18769333930538</v>
      </c>
      <c r="J20" s="1013">
        <f t="shared" si="0"/>
        <v>704.92117852431272</v>
      </c>
      <c r="K20" s="981" t="s">
        <v>209</v>
      </c>
      <c r="L20" s="1014">
        <v>676.1047517226433</v>
      </c>
      <c r="M20" s="1014">
        <v>666.53089950629965</v>
      </c>
    </row>
    <row r="21" spans="1:15" x14ac:dyDescent="0.2">
      <c r="A21" s="1016" t="s">
        <v>214</v>
      </c>
      <c r="B21" s="1018">
        <v>320143</v>
      </c>
      <c r="C21" s="1011">
        <v>294294</v>
      </c>
      <c r="D21" s="1009"/>
      <c r="E21" s="1011">
        <v>163949</v>
      </c>
      <c r="F21" s="1011">
        <v>215398</v>
      </c>
      <c r="G21" s="1012"/>
      <c r="H21" s="1012" t="s">
        <v>214</v>
      </c>
      <c r="I21" s="1013">
        <f t="shared" si="0"/>
        <v>512.11177505052433</v>
      </c>
      <c r="J21" s="1013">
        <f t="shared" si="0"/>
        <v>731.91434415924221</v>
      </c>
      <c r="K21" s="981" t="s">
        <v>205</v>
      </c>
      <c r="L21" s="1014">
        <v>618.88338138519271</v>
      </c>
      <c r="M21" s="1014">
        <v>660.24996525068957</v>
      </c>
      <c r="O21" s="740" t="s">
        <v>188</v>
      </c>
    </row>
    <row r="22" spans="1:15" x14ac:dyDescent="0.2">
      <c r="A22" s="1016" t="s">
        <v>215</v>
      </c>
      <c r="B22" s="1008">
        <v>5699305</v>
      </c>
      <c r="C22" s="1017">
        <v>5624260</v>
      </c>
      <c r="D22" s="1009"/>
      <c r="E22" s="1017">
        <v>3064500</v>
      </c>
      <c r="F22" s="1017">
        <v>3572920</v>
      </c>
      <c r="G22" s="1012"/>
      <c r="H22" s="1012" t="s">
        <v>215</v>
      </c>
      <c r="I22" s="1013">
        <f t="shared" si="0"/>
        <v>537.69714026534814</v>
      </c>
      <c r="J22" s="1013">
        <f t="shared" si="0"/>
        <v>635.26935099017464</v>
      </c>
      <c r="K22" s="981" t="s">
        <v>203</v>
      </c>
      <c r="L22" s="1014">
        <v>584.7836877302932</v>
      </c>
      <c r="M22" s="1014">
        <v>656.71696958620726</v>
      </c>
    </row>
    <row r="23" spans="1:15" x14ac:dyDescent="0.2">
      <c r="A23" s="1016" t="s">
        <v>216</v>
      </c>
      <c r="B23" s="1018">
        <v>4020071</v>
      </c>
      <c r="C23" s="1011">
        <v>3933777</v>
      </c>
      <c r="D23" s="1009"/>
      <c r="E23" s="1011">
        <v>1973769</v>
      </c>
      <c r="F23" s="1011">
        <v>2424306</v>
      </c>
      <c r="G23" s="1012"/>
      <c r="H23" s="1012" t="s">
        <v>216</v>
      </c>
      <c r="I23" s="1013">
        <f t="shared" si="0"/>
        <v>490.97864191950839</v>
      </c>
      <c r="J23" s="1013">
        <f t="shared" si="0"/>
        <v>616.27946881584796</v>
      </c>
      <c r="K23" s="981" t="s">
        <v>272</v>
      </c>
      <c r="L23" s="1014">
        <v>574.24469970640371</v>
      </c>
      <c r="M23" s="1014">
        <v>642.78295665249993</v>
      </c>
    </row>
    <row r="24" spans="1:15" x14ac:dyDescent="0.2">
      <c r="A24" s="1016" t="s">
        <v>217</v>
      </c>
      <c r="B24" s="1008">
        <v>597121</v>
      </c>
      <c r="C24" s="1017">
        <v>545130</v>
      </c>
      <c r="D24" s="1009"/>
      <c r="E24" s="1017">
        <v>292082</v>
      </c>
      <c r="F24" s="1017">
        <v>381127</v>
      </c>
      <c r="G24" s="1012"/>
      <c r="H24" s="1012" t="s">
        <v>217</v>
      </c>
      <c r="I24" s="1013">
        <f t="shared" si="0"/>
        <v>489.15044019553829</v>
      </c>
      <c r="J24" s="1013">
        <f t="shared" si="0"/>
        <v>699.1488268853301</v>
      </c>
      <c r="K24" s="981" t="s">
        <v>215</v>
      </c>
      <c r="L24" s="1014">
        <v>537.69714026534814</v>
      </c>
      <c r="M24" s="1014">
        <v>635.26935099017464</v>
      </c>
    </row>
    <row r="25" spans="1:15" x14ac:dyDescent="0.2">
      <c r="A25" s="1016" t="s">
        <v>218</v>
      </c>
      <c r="B25" s="1018">
        <v>2008041</v>
      </c>
      <c r="C25" s="1011">
        <v>1860601</v>
      </c>
      <c r="D25" s="1009"/>
      <c r="E25" s="1011">
        <v>1009860</v>
      </c>
      <c r="F25" s="1011">
        <v>1319074</v>
      </c>
      <c r="G25" s="1012"/>
      <c r="H25" s="1012" t="s">
        <v>218</v>
      </c>
      <c r="I25" s="1013">
        <f t="shared" si="0"/>
        <v>502.90805815219909</v>
      </c>
      <c r="J25" s="1013">
        <f t="shared" si="0"/>
        <v>708.95049502821939</v>
      </c>
      <c r="K25" s="981" t="s">
        <v>201</v>
      </c>
      <c r="L25" s="1014">
        <v>595.35732441317543</v>
      </c>
      <c r="M25" s="1014">
        <v>624.34556783442736</v>
      </c>
    </row>
    <row r="26" spans="1:15" x14ac:dyDescent="0.2">
      <c r="A26" s="1016" t="s">
        <v>219</v>
      </c>
      <c r="B26" s="1008">
        <v>4966723</v>
      </c>
      <c r="C26" s="1017">
        <v>4833705</v>
      </c>
      <c r="D26" s="1009"/>
      <c r="E26" s="1017">
        <v>2726597</v>
      </c>
      <c r="F26" s="1017">
        <v>3389773</v>
      </c>
      <c r="G26" s="1012"/>
      <c r="H26" s="1012" t="s">
        <v>219</v>
      </c>
      <c r="I26" s="1013">
        <f t="shared" si="0"/>
        <v>548.97303513805787</v>
      </c>
      <c r="J26" s="1013">
        <f t="shared" si="0"/>
        <v>701.27841893537152</v>
      </c>
      <c r="K26" s="981" t="s">
        <v>216</v>
      </c>
      <c r="L26" s="1014">
        <v>490.97864191950839</v>
      </c>
      <c r="M26" s="1014">
        <v>616.27946881584796</v>
      </c>
    </row>
    <row r="27" spans="1:15" x14ac:dyDescent="0.2">
      <c r="A27" s="1016" t="s">
        <v>220</v>
      </c>
      <c r="B27" s="1018">
        <v>1629889</v>
      </c>
      <c r="C27" s="1011">
        <v>1590044</v>
      </c>
      <c r="E27" s="1011">
        <v>859179</v>
      </c>
      <c r="F27" s="1011">
        <v>1080370</v>
      </c>
      <c r="G27" s="1012"/>
      <c r="H27" s="1012" t="s">
        <v>220</v>
      </c>
      <c r="I27" s="1013">
        <f t="shared" si="0"/>
        <v>527.13957821667611</v>
      </c>
      <c r="J27" s="1013">
        <f t="shared" si="0"/>
        <v>679.45918477727662</v>
      </c>
      <c r="K27" s="981" t="s">
        <v>200</v>
      </c>
      <c r="L27" s="1014">
        <v>525.51269694550922</v>
      </c>
      <c r="M27" s="1014">
        <v>556.784184340416</v>
      </c>
    </row>
    <row r="28" spans="1:15" x14ac:dyDescent="0.2">
      <c r="F28" s="1017"/>
    </row>
  </sheetData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07766-0138-4138-BC7F-B4FA985E484B}">
  <dimension ref="A1:Y75"/>
  <sheetViews>
    <sheetView zoomScaleNormal="100" workbookViewId="0">
      <pane xSplit="2" topLeftCell="C1" activePane="topRight" state="frozen"/>
      <selection activeCell="J42" sqref="J42"/>
      <selection pane="topRight" activeCell="J42" sqref="J42"/>
    </sheetView>
  </sheetViews>
  <sheetFormatPr defaultRowHeight="12.75" x14ac:dyDescent="0.2"/>
  <cols>
    <col min="1" max="1" width="9.75" style="424" customWidth="1"/>
    <col min="2" max="2" width="17.875" style="424" bestFit="1" customWidth="1"/>
    <col min="3" max="3" width="3.75" style="424" customWidth="1"/>
    <col min="4" max="19" width="5.375" style="424" bestFit="1" customWidth="1"/>
    <col min="20" max="23" width="5.75" style="424" bestFit="1" customWidth="1"/>
    <col min="24" max="16384" width="9" style="424"/>
  </cols>
  <sheetData>
    <row r="1" spans="1:25" x14ac:dyDescent="0.2">
      <c r="A1" s="619" t="s">
        <v>469</v>
      </c>
    </row>
    <row r="2" spans="1:25" ht="12.75" customHeight="1" x14ac:dyDescent="0.2">
      <c r="A2" s="620" t="s">
        <v>129</v>
      </c>
      <c r="B2" s="621"/>
      <c r="C2" s="622"/>
      <c r="D2" s="1019" t="s">
        <v>470</v>
      </c>
      <c r="E2" s="1020"/>
      <c r="F2" s="1020"/>
      <c r="G2" s="1020"/>
      <c r="H2" s="1020"/>
      <c r="I2" s="1020"/>
      <c r="J2" s="1020"/>
      <c r="K2" s="1020"/>
      <c r="L2" s="1020"/>
      <c r="M2" s="1020"/>
      <c r="N2" s="1020"/>
      <c r="O2" s="1020"/>
      <c r="P2" s="1020"/>
      <c r="Q2" s="1020"/>
      <c r="R2" s="1020"/>
      <c r="S2" s="1020"/>
      <c r="T2" s="1020"/>
      <c r="U2" s="1020"/>
      <c r="V2" s="1021"/>
      <c r="W2" s="1021"/>
    </row>
    <row r="3" spans="1:25" x14ac:dyDescent="0.2">
      <c r="A3" s="620" t="s">
        <v>131</v>
      </c>
      <c r="B3" s="621"/>
      <c r="C3" s="622"/>
      <c r="D3" s="1022" t="s">
        <v>132</v>
      </c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  <c r="P3" s="1023"/>
      <c r="Q3" s="1023"/>
      <c r="R3" s="1023"/>
      <c r="S3" s="1023"/>
      <c r="T3" s="1023"/>
      <c r="U3" s="1023"/>
      <c r="V3" s="1024"/>
      <c r="W3" s="1024"/>
      <c r="Y3" s="428" t="s">
        <v>471</v>
      </c>
    </row>
    <row r="4" spans="1:25" x14ac:dyDescent="0.2">
      <c r="A4" s="620" t="s">
        <v>139</v>
      </c>
      <c r="B4" s="621"/>
      <c r="C4" s="622"/>
      <c r="D4" s="1022" t="s">
        <v>132</v>
      </c>
      <c r="E4" s="1023"/>
      <c r="F4" s="1023"/>
      <c r="G4" s="1023"/>
      <c r="H4" s="1023"/>
      <c r="I4" s="1023"/>
      <c r="J4" s="1023"/>
      <c r="K4" s="1023"/>
      <c r="L4" s="1023"/>
      <c r="M4" s="1023"/>
      <c r="N4" s="1023"/>
      <c r="O4" s="1023"/>
      <c r="P4" s="1023"/>
      <c r="Q4" s="1023"/>
      <c r="R4" s="1023"/>
      <c r="S4" s="1023"/>
      <c r="T4" s="1023"/>
      <c r="U4" s="1023"/>
      <c r="V4" s="1024"/>
      <c r="W4" s="1024"/>
    </row>
    <row r="5" spans="1:25" x14ac:dyDescent="0.2">
      <c r="A5" s="620" t="s">
        <v>133</v>
      </c>
      <c r="B5" s="621"/>
      <c r="C5" s="622"/>
      <c r="D5" s="1022" t="s">
        <v>132</v>
      </c>
      <c r="E5" s="1023"/>
      <c r="F5" s="1023"/>
      <c r="G5" s="1023"/>
      <c r="H5" s="1023"/>
      <c r="I5" s="1023"/>
      <c r="J5" s="1023"/>
      <c r="K5" s="1023"/>
      <c r="L5" s="1023"/>
      <c r="M5" s="1023"/>
      <c r="N5" s="1023"/>
      <c r="O5" s="1023"/>
      <c r="P5" s="1023"/>
      <c r="Q5" s="1023"/>
      <c r="R5" s="1023"/>
      <c r="S5" s="1023"/>
      <c r="T5" s="1023"/>
      <c r="U5" s="1023"/>
      <c r="V5" s="1024"/>
      <c r="W5" s="1024"/>
    </row>
    <row r="6" spans="1:25" x14ac:dyDescent="0.2">
      <c r="A6" s="620" t="s">
        <v>138</v>
      </c>
      <c r="B6" s="621"/>
      <c r="C6" s="622"/>
      <c r="D6" s="1025" t="s">
        <v>132</v>
      </c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6"/>
      <c r="Q6" s="1026"/>
      <c r="R6" s="1026"/>
      <c r="S6" s="1026"/>
      <c r="T6" s="1026"/>
      <c r="U6" s="1026"/>
      <c r="V6" s="1024"/>
      <c r="W6" s="1024"/>
    </row>
    <row r="7" spans="1:25" x14ac:dyDescent="0.2">
      <c r="A7" s="629" t="s">
        <v>143</v>
      </c>
      <c r="B7" s="630"/>
      <c r="C7" s="631"/>
      <c r="D7" s="308" t="s">
        <v>2</v>
      </c>
      <c r="E7" s="308" t="s">
        <v>3</v>
      </c>
      <c r="F7" s="308" t="s">
        <v>4</v>
      </c>
      <c r="G7" s="308" t="s">
        <v>5</v>
      </c>
      <c r="H7" s="308" t="s">
        <v>6</v>
      </c>
      <c r="I7" s="308" t="s">
        <v>7</v>
      </c>
      <c r="J7" s="308" t="s">
        <v>8</v>
      </c>
      <c r="K7" s="308" t="s">
        <v>9</v>
      </c>
      <c r="L7" s="308" t="s">
        <v>10</v>
      </c>
      <c r="M7" s="308" t="s">
        <v>11</v>
      </c>
      <c r="N7" s="308" t="s">
        <v>12</v>
      </c>
      <c r="O7" s="309" t="s">
        <v>13</v>
      </c>
      <c r="P7" s="309" t="s">
        <v>14</v>
      </c>
      <c r="Q7" s="308" t="s">
        <v>15</v>
      </c>
      <c r="R7" s="308" t="s">
        <v>16</v>
      </c>
      <c r="S7" s="308" t="s">
        <v>17</v>
      </c>
      <c r="T7" s="308" t="s">
        <v>18</v>
      </c>
      <c r="U7" s="308" t="s">
        <v>19</v>
      </c>
      <c r="V7" s="308" t="s">
        <v>20</v>
      </c>
      <c r="W7" s="308" t="s">
        <v>147</v>
      </c>
    </row>
    <row r="8" spans="1:25" ht="13.5" x14ac:dyDescent="0.25">
      <c r="A8" s="329" t="s">
        <v>136</v>
      </c>
      <c r="B8" s="329" t="s">
        <v>472</v>
      </c>
      <c r="C8" s="633" t="s">
        <v>144</v>
      </c>
      <c r="D8" s="633" t="s">
        <v>144</v>
      </c>
      <c r="E8" s="633" t="s">
        <v>144</v>
      </c>
      <c r="F8" s="633" t="s">
        <v>144</v>
      </c>
      <c r="G8" s="633" t="s">
        <v>144</v>
      </c>
      <c r="H8" s="633" t="s">
        <v>144</v>
      </c>
      <c r="I8" s="633" t="s">
        <v>144</v>
      </c>
      <c r="J8" s="633" t="s">
        <v>144</v>
      </c>
      <c r="K8" s="633" t="s">
        <v>144</v>
      </c>
      <c r="L8" s="633" t="s">
        <v>144</v>
      </c>
      <c r="M8" s="633" t="s">
        <v>144</v>
      </c>
      <c r="N8" s="633" t="s">
        <v>144</v>
      </c>
      <c r="O8" s="633" t="s">
        <v>144</v>
      </c>
      <c r="P8" s="633" t="s">
        <v>144</v>
      </c>
      <c r="Q8" s="633" t="s">
        <v>144</v>
      </c>
      <c r="R8" s="633" t="s">
        <v>144</v>
      </c>
      <c r="S8" s="633" t="s">
        <v>144</v>
      </c>
      <c r="T8" s="633" t="s">
        <v>144</v>
      </c>
      <c r="U8" s="633" t="s">
        <v>144</v>
      </c>
      <c r="V8" s="633" t="s">
        <v>144</v>
      </c>
      <c r="W8" s="633" t="s">
        <v>144</v>
      </c>
    </row>
    <row r="9" spans="1:25" ht="13.5" x14ac:dyDescent="0.25">
      <c r="A9" s="634" t="s">
        <v>27</v>
      </c>
      <c r="B9" s="314" t="s">
        <v>473</v>
      </c>
      <c r="C9" s="633" t="s">
        <v>144</v>
      </c>
      <c r="D9" s="635" t="s">
        <v>173</v>
      </c>
      <c r="E9" s="635" t="s">
        <v>173</v>
      </c>
      <c r="F9" s="635">
        <v>49</v>
      </c>
      <c r="G9" s="635">
        <v>445</v>
      </c>
      <c r="H9" s="635">
        <v>532</v>
      </c>
      <c r="I9" s="635">
        <v>623</v>
      </c>
      <c r="J9" s="635">
        <v>636</v>
      </c>
      <c r="K9" s="635">
        <v>682</v>
      </c>
      <c r="L9" s="635">
        <v>733</v>
      </c>
      <c r="M9" s="635">
        <v>750</v>
      </c>
      <c r="N9" s="635">
        <v>718</v>
      </c>
      <c r="O9" s="635">
        <v>695</v>
      </c>
      <c r="P9" s="635">
        <v>676</v>
      </c>
      <c r="Q9" s="635">
        <v>637</v>
      </c>
      <c r="R9" s="635">
        <v>590</v>
      </c>
      <c r="S9" s="635">
        <v>589</v>
      </c>
      <c r="T9" s="317">
        <v>637</v>
      </c>
      <c r="U9" s="317">
        <v>610</v>
      </c>
      <c r="V9" s="317">
        <v>610</v>
      </c>
      <c r="W9" s="317">
        <v>389</v>
      </c>
    </row>
    <row r="10" spans="1:25" ht="13.5" x14ac:dyDescent="0.25">
      <c r="A10" s="636"/>
      <c r="B10" s="314" t="s">
        <v>474</v>
      </c>
      <c r="C10" s="633" t="s">
        <v>144</v>
      </c>
      <c r="D10" s="637">
        <v>339446</v>
      </c>
      <c r="E10" s="637">
        <v>348837</v>
      </c>
      <c r="F10" s="637">
        <v>323664</v>
      </c>
      <c r="G10" s="637">
        <v>310198</v>
      </c>
      <c r="H10" s="637">
        <v>305878</v>
      </c>
      <c r="I10" s="637">
        <v>299596</v>
      </c>
      <c r="J10" s="637">
        <v>287470</v>
      </c>
      <c r="K10" s="637">
        <v>272150</v>
      </c>
      <c r="L10" s="637">
        <v>268302</v>
      </c>
      <c r="M10" s="637">
        <v>269188</v>
      </c>
      <c r="N10" s="637">
        <v>255471</v>
      </c>
      <c r="O10" s="637">
        <v>232112</v>
      </c>
      <c r="P10" s="637">
        <v>226722</v>
      </c>
      <c r="Q10" s="637">
        <v>221632</v>
      </c>
      <c r="R10" s="637">
        <v>218516</v>
      </c>
      <c r="S10" s="637">
        <v>222228</v>
      </c>
      <c r="T10" s="315">
        <v>218937</v>
      </c>
      <c r="U10" s="315">
        <v>216709</v>
      </c>
      <c r="V10" s="315">
        <v>214772</v>
      </c>
      <c r="W10" s="315">
        <v>140109</v>
      </c>
    </row>
    <row r="11" spans="1:25" ht="13.5" x14ac:dyDescent="0.25">
      <c r="A11" s="636"/>
      <c r="B11" s="314" t="s">
        <v>475</v>
      </c>
      <c r="C11" s="633" t="s">
        <v>144</v>
      </c>
      <c r="D11" s="635">
        <v>5276</v>
      </c>
      <c r="E11" s="635">
        <v>4659</v>
      </c>
      <c r="F11" s="635">
        <v>4376</v>
      </c>
      <c r="G11" s="635">
        <v>4165</v>
      </c>
      <c r="H11" s="635">
        <v>3582</v>
      </c>
      <c r="I11" s="635">
        <v>4208</v>
      </c>
      <c r="J11" s="635">
        <v>3287</v>
      </c>
      <c r="K11" s="635">
        <v>3212</v>
      </c>
      <c r="L11" s="635">
        <v>2882</v>
      </c>
      <c r="M11" s="635">
        <v>3134</v>
      </c>
      <c r="N11" s="635">
        <v>2823</v>
      </c>
      <c r="O11" s="635">
        <v>2717</v>
      </c>
      <c r="P11" s="635">
        <v>2605</v>
      </c>
      <c r="Q11" s="635">
        <v>2509</v>
      </c>
      <c r="R11" s="635">
        <v>2384</v>
      </c>
      <c r="S11" s="635">
        <v>2429</v>
      </c>
      <c r="T11" s="317">
        <v>2428</v>
      </c>
      <c r="U11" s="317">
        <v>2397</v>
      </c>
      <c r="V11" s="317">
        <v>2375</v>
      </c>
      <c r="W11" s="317">
        <v>1440</v>
      </c>
    </row>
    <row r="12" spans="1:25" ht="13.5" x14ac:dyDescent="0.25">
      <c r="A12" s="636"/>
      <c r="B12" s="314" t="s">
        <v>476</v>
      </c>
      <c r="C12" s="633" t="s">
        <v>144</v>
      </c>
      <c r="D12" s="637">
        <v>554</v>
      </c>
      <c r="E12" s="637">
        <v>508</v>
      </c>
      <c r="F12" s="637">
        <v>436</v>
      </c>
      <c r="G12" s="637">
        <v>451</v>
      </c>
      <c r="H12" s="637">
        <v>380</v>
      </c>
      <c r="I12" s="637">
        <v>378</v>
      </c>
      <c r="J12" s="637">
        <v>325</v>
      </c>
      <c r="K12" s="637">
        <v>304</v>
      </c>
      <c r="L12" s="637">
        <v>268</v>
      </c>
      <c r="M12" s="637">
        <v>239</v>
      </c>
      <c r="N12" s="637">
        <v>215</v>
      </c>
      <c r="O12" s="637">
        <v>206</v>
      </c>
      <c r="P12" s="637">
        <v>179</v>
      </c>
      <c r="Q12" s="637">
        <v>158</v>
      </c>
      <c r="R12" s="637">
        <v>151</v>
      </c>
      <c r="S12" s="637">
        <v>181</v>
      </c>
      <c r="T12" s="315">
        <v>168</v>
      </c>
      <c r="U12" s="315">
        <v>172</v>
      </c>
      <c r="V12" s="315">
        <v>157</v>
      </c>
      <c r="W12" s="315">
        <v>97</v>
      </c>
    </row>
    <row r="13" spans="1:25" ht="13.5" x14ac:dyDescent="0.25">
      <c r="A13" s="636"/>
      <c r="B13" s="973" t="s">
        <v>477</v>
      </c>
      <c r="C13" s="633" t="s">
        <v>144</v>
      </c>
      <c r="D13" s="635">
        <v>32184</v>
      </c>
      <c r="E13" s="635">
        <v>34485</v>
      </c>
      <c r="F13" s="635">
        <v>32877</v>
      </c>
      <c r="G13" s="635">
        <v>31802</v>
      </c>
      <c r="H13" s="635">
        <v>31997</v>
      </c>
      <c r="I13" s="635">
        <v>31614</v>
      </c>
      <c r="J13" s="635">
        <v>31055</v>
      </c>
      <c r="K13" s="635">
        <v>29211</v>
      </c>
      <c r="L13" s="635">
        <v>26619</v>
      </c>
      <c r="M13" s="635">
        <v>26696</v>
      </c>
      <c r="N13" s="635">
        <v>25498</v>
      </c>
      <c r="O13" s="635">
        <v>22822</v>
      </c>
      <c r="P13" s="635">
        <v>21584</v>
      </c>
      <c r="Q13" s="635">
        <v>21357</v>
      </c>
      <c r="R13" s="635">
        <v>20700</v>
      </c>
      <c r="S13" s="635">
        <v>20642</v>
      </c>
      <c r="T13" s="317">
        <v>20737</v>
      </c>
      <c r="U13" s="317">
        <v>21029</v>
      </c>
      <c r="V13" s="317">
        <v>20671</v>
      </c>
      <c r="W13" s="317">
        <v>14821</v>
      </c>
    </row>
    <row r="14" spans="1:25" ht="13.5" x14ac:dyDescent="0.25">
      <c r="A14" s="636"/>
      <c r="B14" s="314" t="s">
        <v>478</v>
      </c>
      <c r="C14" s="633" t="s">
        <v>144</v>
      </c>
      <c r="D14" s="637">
        <v>12498</v>
      </c>
      <c r="E14" s="637">
        <v>12698</v>
      </c>
      <c r="F14" s="637">
        <v>12804</v>
      </c>
      <c r="G14" s="637">
        <v>13231</v>
      </c>
      <c r="H14" s="637">
        <v>14127</v>
      </c>
      <c r="I14" s="637">
        <v>14977</v>
      </c>
      <c r="J14" s="637">
        <v>15713</v>
      </c>
      <c r="K14" s="637">
        <v>15636</v>
      </c>
      <c r="L14" s="637">
        <v>15874</v>
      </c>
      <c r="M14" s="637">
        <v>15659</v>
      </c>
      <c r="N14" s="637">
        <v>17440</v>
      </c>
      <c r="O14" s="637">
        <v>18033</v>
      </c>
      <c r="P14" s="637">
        <v>17780</v>
      </c>
      <c r="Q14" s="637">
        <v>18055</v>
      </c>
      <c r="R14" s="637">
        <v>17437</v>
      </c>
      <c r="S14" s="637">
        <v>17394</v>
      </c>
      <c r="T14" s="315">
        <v>17521</v>
      </c>
      <c r="U14" s="315">
        <v>16741</v>
      </c>
      <c r="V14" s="315">
        <v>17270</v>
      </c>
      <c r="W14" s="315">
        <v>14558</v>
      </c>
    </row>
    <row r="15" spans="1:25" ht="13.5" x14ac:dyDescent="0.25">
      <c r="A15" s="636"/>
      <c r="B15" s="314" t="s">
        <v>479</v>
      </c>
      <c r="C15" s="633" t="s">
        <v>144</v>
      </c>
      <c r="D15" s="635">
        <v>59921</v>
      </c>
      <c r="E15" s="635">
        <v>53280</v>
      </c>
      <c r="F15" s="635">
        <v>53881</v>
      </c>
      <c r="G15" s="635">
        <v>47065</v>
      </c>
      <c r="H15" s="635">
        <v>40530</v>
      </c>
      <c r="I15" s="635">
        <v>36842</v>
      </c>
      <c r="J15" s="635">
        <v>33205</v>
      </c>
      <c r="K15" s="635">
        <v>28665</v>
      </c>
      <c r="L15" s="635">
        <v>26652</v>
      </c>
      <c r="M15" s="635">
        <v>22611</v>
      </c>
      <c r="N15" s="635">
        <v>21012</v>
      </c>
      <c r="O15" s="635">
        <v>17632</v>
      </c>
      <c r="P15" s="635">
        <v>15006</v>
      </c>
      <c r="Q15" s="635">
        <v>13341</v>
      </c>
      <c r="R15" s="635">
        <v>12489</v>
      </c>
      <c r="S15" s="635">
        <v>11301</v>
      </c>
      <c r="T15" s="317">
        <v>10825</v>
      </c>
      <c r="U15" s="317">
        <v>9883</v>
      </c>
      <c r="V15" s="317">
        <v>9471</v>
      </c>
      <c r="W15" s="317">
        <v>6455</v>
      </c>
    </row>
    <row r="16" spans="1:25" ht="13.5" x14ac:dyDescent="0.25">
      <c r="A16" s="636"/>
      <c r="B16" s="314" t="s">
        <v>480</v>
      </c>
      <c r="C16" s="633" t="s">
        <v>144</v>
      </c>
      <c r="D16" s="637">
        <v>40268</v>
      </c>
      <c r="E16" s="637">
        <v>42806</v>
      </c>
      <c r="F16" s="637">
        <v>44727</v>
      </c>
      <c r="G16" s="637">
        <v>48253</v>
      </c>
      <c r="H16" s="637">
        <v>50896</v>
      </c>
      <c r="I16" s="637">
        <v>54955</v>
      </c>
      <c r="J16" s="637">
        <v>58607</v>
      </c>
      <c r="K16" s="637">
        <v>55320</v>
      </c>
      <c r="L16" s="637">
        <v>55028</v>
      </c>
      <c r="M16" s="637">
        <v>52623</v>
      </c>
      <c r="N16" s="637">
        <v>54181</v>
      </c>
      <c r="O16" s="637">
        <v>47555</v>
      </c>
      <c r="P16" s="637">
        <v>43059</v>
      </c>
      <c r="Q16" s="637">
        <v>41625</v>
      </c>
      <c r="R16" s="637">
        <v>42881</v>
      </c>
      <c r="S16" s="637">
        <v>42793</v>
      </c>
      <c r="T16" s="315">
        <v>44892</v>
      </c>
      <c r="U16" s="315">
        <v>42851</v>
      </c>
      <c r="V16" s="315">
        <v>42880</v>
      </c>
      <c r="W16" s="315">
        <v>30383</v>
      </c>
    </row>
    <row r="17" spans="1:23" ht="13.5" x14ac:dyDescent="0.25">
      <c r="A17" s="636"/>
      <c r="B17" s="314" t="s">
        <v>481</v>
      </c>
      <c r="C17" s="633" t="s">
        <v>144</v>
      </c>
      <c r="D17" s="635">
        <v>1288</v>
      </c>
      <c r="E17" s="635">
        <v>1330</v>
      </c>
      <c r="F17" s="635">
        <v>1115</v>
      </c>
      <c r="G17" s="635">
        <v>1119</v>
      </c>
      <c r="H17" s="635">
        <v>1093</v>
      </c>
      <c r="I17" s="635">
        <v>911</v>
      </c>
      <c r="J17" s="635">
        <v>778</v>
      </c>
      <c r="K17" s="635">
        <v>702</v>
      </c>
      <c r="L17" s="635">
        <v>707</v>
      </c>
      <c r="M17" s="635">
        <v>777</v>
      </c>
      <c r="N17" s="635">
        <v>608</v>
      </c>
      <c r="O17" s="635">
        <v>510</v>
      </c>
      <c r="P17" s="635">
        <v>495</v>
      </c>
      <c r="Q17" s="635">
        <v>451</v>
      </c>
      <c r="R17" s="635">
        <v>371</v>
      </c>
      <c r="S17" s="635">
        <v>374</v>
      </c>
      <c r="T17" s="317">
        <v>343</v>
      </c>
      <c r="U17" s="317">
        <v>317</v>
      </c>
      <c r="V17" s="317">
        <v>266</v>
      </c>
      <c r="W17" s="317">
        <v>192</v>
      </c>
    </row>
    <row r="18" spans="1:23" ht="13.5" x14ac:dyDescent="0.25">
      <c r="A18" s="636"/>
      <c r="B18" s="314" t="s">
        <v>482</v>
      </c>
      <c r="C18" s="633" t="s">
        <v>144</v>
      </c>
      <c r="D18" s="637">
        <v>4896</v>
      </c>
      <c r="E18" s="637">
        <v>5734</v>
      </c>
      <c r="F18" s="637">
        <v>7096</v>
      </c>
      <c r="G18" s="637">
        <v>7285</v>
      </c>
      <c r="H18" s="637">
        <v>7260</v>
      </c>
      <c r="I18" s="637">
        <v>6565</v>
      </c>
      <c r="J18" s="637">
        <v>6389</v>
      </c>
      <c r="K18" s="637">
        <v>5278</v>
      </c>
      <c r="L18" s="637">
        <v>5111</v>
      </c>
      <c r="M18" s="637">
        <v>5940</v>
      </c>
      <c r="N18" s="637">
        <v>8688</v>
      </c>
      <c r="O18" s="637">
        <v>7338</v>
      </c>
      <c r="P18" s="637">
        <v>7533</v>
      </c>
      <c r="Q18" s="637">
        <v>7633</v>
      </c>
      <c r="R18" s="637">
        <v>7462</v>
      </c>
      <c r="S18" s="637">
        <v>7541</v>
      </c>
      <c r="T18" s="315">
        <v>7707</v>
      </c>
      <c r="U18" s="315">
        <v>7422</v>
      </c>
      <c r="V18" s="315">
        <v>7734</v>
      </c>
      <c r="W18" s="315">
        <v>4752</v>
      </c>
    </row>
    <row r="19" spans="1:23" ht="13.5" x14ac:dyDescent="0.25">
      <c r="A19" s="701"/>
      <c r="B19" s="702" t="s">
        <v>132</v>
      </c>
      <c r="C19" s="1027" t="s">
        <v>144</v>
      </c>
      <c r="D19" s="1028">
        <v>496331</v>
      </c>
      <c r="E19" s="1028">
        <v>504337</v>
      </c>
      <c r="F19" s="1028">
        <v>481025</v>
      </c>
      <c r="G19" s="1028">
        <v>464014</v>
      </c>
      <c r="H19" s="1028">
        <v>456275</v>
      </c>
      <c r="I19" s="1028">
        <v>450669</v>
      </c>
      <c r="J19" s="1028">
        <v>437465</v>
      </c>
      <c r="K19" s="1028">
        <v>411160</v>
      </c>
      <c r="L19" s="1028">
        <v>402176</v>
      </c>
      <c r="M19" s="1028">
        <v>397617</v>
      </c>
      <c r="N19" s="1028">
        <v>386654</v>
      </c>
      <c r="O19" s="1028">
        <v>349620</v>
      </c>
      <c r="P19" s="1028">
        <v>335639</v>
      </c>
      <c r="Q19" s="1028">
        <v>327398</v>
      </c>
      <c r="R19" s="1028">
        <v>322981</v>
      </c>
      <c r="S19" s="1028">
        <v>325472</v>
      </c>
      <c r="T19" s="1029">
        <v>324195</v>
      </c>
      <c r="U19" s="1029">
        <v>318131</v>
      </c>
      <c r="V19" s="1029">
        <v>316206</v>
      </c>
      <c r="W19" s="1029">
        <v>213196</v>
      </c>
    </row>
    <row r="20" spans="1:23" ht="13.5" x14ac:dyDescent="0.25">
      <c r="A20" s="1030" t="s">
        <v>184</v>
      </c>
      <c r="B20" s="1031" t="s">
        <v>473</v>
      </c>
      <c r="C20" s="1032" t="s">
        <v>144</v>
      </c>
      <c r="D20" s="1033" t="s">
        <v>173</v>
      </c>
      <c r="E20" s="1033" t="s">
        <v>173</v>
      </c>
      <c r="F20" s="1033">
        <v>1</v>
      </c>
      <c r="G20" s="1033">
        <v>7</v>
      </c>
      <c r="H20" s="1033">
        <v>13</v>
      </c>
      <c r="I20" s="1033">
        <v>7</v>
      </c>
      <c r="J20" s="1033">
        <v>15</v>
      </c>
      <c r="K20" s="1033">
        <v>15</v>
      </c>
      <c r="L20" s="1033">
        <v>12</v>
      </c>
      <c r="M20" s="1033">
        <v>16</v>
      </c>
      <c r="N20" s="1033">
        <v>20</v>
      </c>
      <c r="O20" s="1033">
        <v>7</v>
      </c>
      <c r="P20" s="1033">
        <v>9</v>
      </c>
      <c r="Q20" s="1033">
        <v>13</v>
      </c>
      <c r="R20" s="1033">
        <v>7</v>
      </c>
      <c r="S20" s="1033">
        <v>3</v>
      </c>
      <c r="T20" s="1034">
        <v>9</v>
      </c>
      <c r="U20" s="1034">
        <v>5</v>
      </c>
      <c r="V20" s="1034">
        <v>5</v>
      </c>
      <c r="W20" s="1034">
        <v>7</v>
      </c>
    </row>
    <row r="21" spans="1:23" ht="13.5" x14ac:dyDescent="0.25">
      <c r="A21" s="636"/>
      <c r="B21" s="314" t="s">
        <v>474</v>
      </c>
      <c r="C21" s="633" t="s">
        <v>144</v>
      </c>
      <c r="D21" s="635">
        <v>7831</v>
      </c>
      <c r="E21" s="635">
        <v>7938</v>
      </c>
      <c r="F21" s="635">
        <v>7500</v>
      </c>
      <c r="G21" s="635">
        <v>7024</v>
      </c>
      <c r="H21" s="635">
        <v>6902</v>
      </c>
      <c r="I21" s="635">
        <v>6652</v>
      </c>
      <c r="J21" s="635">
        <v>5911</v>
      </c>
      <c r="K21" s="635">
        <v>5521</v>
      </c>
      <c r="L21" s="635">
        <v>5369</v>
      </c>
      <c r="M21" s="635">
        <v>5820</v>
      </c>
      <c r="N21" s="635">
        <v>5638</v>
      </c>
      <c r="O21" s="635">
        <v>4937</v>
      </c>
      <c r="P21" s="635">
        <v>4999</v>
      </c>
      <c r="Q21" s="635">
        <v>4807</v>
      </c>
      <c r="R21" s="635">
        <v>4467</v>
      </c>
      <c r="S21" s="635">
        <v>4331</v>
      </c>
      <c r="T21" s="317">
        <v>3965</v>
      </c>
      <c r="U21" s="317">
        <v>4424</v>
      </c>
      <c r="V21" s="317">
        <v>4412</v>
      </c>
      <c r="W21" s="317">
        <v>2769</v>
      </c>
    </row>
    <row r="22" spans="1:23" ht="13.5" x14ac:dyDescent="0.25">
      <c r="A22" s="636"/>
      <c r="B22" s="314" t="s">
        <v>475</v>
      </c>
      <c r="C22" s="633" t="s">
        <v>144</v>
      </c>
      <c r="D22" s="637">
        <v>67</v>
      </c>
      <c r="E22" s="637">
        <v>46</v>
      </c>
      <c r="F22" s="637">
        <v>51</v>
      </c>
      <c r="G22" s="637">
        <v>60</v>
      </c>
      <c r="H22" s="637">
        <v>65</v>
      </c>
      <c r="I22" s="637">
        <v>63</v>
      </c>
      <c r="J22" s="637">
        <v>48</v>
      </c>
      <c r="K22" s="637">
        <v>44</v>
      </c>
      <c r="L22" s="637">
        <v>36</v>
      </c>
      <c r="M22" s="637">
        <v>40</v>
      </c>
      <c r="N22" s="637">
        <v>41</v>
      </c>
      <c r="O22" s="637">
        <v>34</v>
      </c>
      <c r="P22" s="637">
        <v>33</v>
      </c>
      <c r="Q22" s="637">
        <v>36</v>
      </c>
      <c r="R22" s="637">
        <v>48</v>
      </c>
      <c r="S22" s="637">
        <v>32</v>
      </c>
      <c r="T22" s="315">
        <v>28</v>
      </c>
      <c r="U22" s="315">
        <v>35</v>
      </c>
      <c r="V22" s="315">
        <v>33</v>
      </c>
      <c r="W22" s="315">
        <v>22</v>
      </c>
    </row>
    <row r="23" spans="1:23" ht="13.5" x14ac:dyDescent="0.25">
      <c r="A23" s="636"/>
      <c r="B23" s="314" t="s">
        <v>476</v>
      </c>
      <c r="C23" s="633" t="s">
        <v>144</v>
      </c>
      <c r="D23" s="635">
        <v>2</v>
      </c>
      <c r="E23" s="635" t="s">
        <v>173</v>
      </c>
      <c r="F23" s="635" t="s">
        <v>173</v>
      </c>
      <c r="G23" s="635" t="s">
        <v>173</v>
      </c>
      <c r="H23" s="635" t="s">
        <v>173</v>
      </c>
      <c r="I23" s="635" t="s">
        <v>173</v>
      </c>
      <c r="J23" s="635" t="s">
        <v>173</v>
      </c>
      <c r="K23" s="635" t="s">
        <v>173</v>
      </c>
      <c r="L23" s="635">
        <v>2</v>
      </c>
      <c r="M23" s="635">
        <v>1</v>
      </c>
      <c r="N23" s="635" t="s">
        <v>173</v>
      </c>
      <c r="O23" s="635">
        <v>1</v>
      </c>
      <c r="P23" s="635" t="s">
        <v>173</v>
      </c>
      <c r="Q23" s="635" t="s">
        <v>173</v>
      </c>
      <c r="R23" s="635" t="s">
        <v>173</v>
      </c>
      <c r="S23" s="635" t="s">
        <v>173</v>
      </c>
      <c r="T23" s="317">
        <v>1</v>
      </c>
      <c r="U23" s="317"/>
      <c r="V23" s="317" t="s">
        <v>173</v>
      </c>
      <c r="W23" s="317">
        <v>1</v>
      </c>
    </row>
    <row r="24" spans="1:23" ht="13.5" x14ac:dyDescent="0.25">
      <c r="A24" s="636"/>
      <c r="B24" s="973" t="s">
        <v>477</v>
      </c>
      <c r="C24" s="633" t="s">
        <v>144</v>
      </c>
      <c r="D24" s="637">
        <v>711</v>
      </c>
      <c r="E24" s="637">
        <v>723</v>
      </c>
      <c r="F24" s="637">
        <v>724</v>
      </c>
      <c r="G24" s="637">
        <v>638</v>
      </c>
      <c r="H24" s="637">
        <v>650</v>
      </c>
      <c r="I24" s="637">
        <v>585</v>
      </c>
      <c r="J24" s="637">
        <v>559</v>
      </c>
      <c r="K24" s="637">
        <v>570</v>
      </c>
      <c r="L24" s="637">
        <v>537</v>
      </c>
      <c r="M24" s="637">
        <v>576</v>
      </c>
      <c r="N24" s="637">
        <v>512</v>
      </c>
      <c r="O24" s="637">
        <v>467</v>
      </c>
      <c r="P24" s="637">
        <v>434</v>
      </c>
      <c r="Q24" s="637">
        <v>432</v>
      </c>
      <c r="R24" s="637">
        <v>397</v>
      </c>
      <c r="S24" s="637">
        <v>403</v>
      </c>
      <c r="T24" s="315">
        <v>377</v>
      </c>
      <c r="U24" s="315">
        <v>360</v>
      </c>
      <c r="V24" s="315">
        <v>380</v>
      </c>
      <c r="W24" s="315">
        <v>276</v>
      </c>
    </row>
    <row r="25" spans="1:23" ht="13.5" x14ac:dyDescent="0.25">
      <c r="A25" s="636"/>
      <c r="B25" s="314" t="s">
        <v>478</v>
      </c>
      <c r="C25" s="633" t="s">
        <v>144</v>
      </c>
      <c r="D25" s="635">
        <v>190</v>
      </c>
      <c r="E25" s="635">
        <v>208</v>
      </c>
      <c r="F25" s="635">
        <v>167</v>
      </c>
      <c r="G25" s="635">
        <v>183</v>
      </c>
      <c r="H25" s="635">
        <v>166</v>
      </c>
      <c r="I25" s="635">
        <v>159</v>
      </c>
      <c r="J25" s="635">
        <v>157</v>
      </c>
      <c r="K25" s="635">
        <v>170</v>
      </c>
      <c r="L25" s="635">
        <v>169</v>
      </c>
      <c r="M25" s="635">
        <v>194</v>
      </c>
      <c r="N25" s="635">
        <v>197</v>
      </c>
      <c r="O25" s="635">
        <v>238</v>
      </c>
      <c r="P25" s="635">
        <v>253</v>
      </c>
      <c r="Q25" s="635">
        <v>223</v>
      </c>
      <c r="R25" s="635">
        <v>234</v>
      </c>
      <c r="S25" s="635">
        <v>174</v>
      </c>
      <c r="T25" s="317">
        <v>256</v>
      </c>
      <c r="U25" s="317">
        <v>225</v>
      </c>
      <c r="V25" s="317">
        <v>227</v>
      </c>
      <c r="W25" s="317">
        <v>224</v>
      </c>
    </row>
    <row r="26" spans="1:23" ht="13.5" x14ac:dyDescent="0.25">
      <c r="A26" s="636"/>
      <c r="B26" s="314" t="s">
        <v>479</v>
      </c>
      <c r="C26" s="633" t="s">
        <v>144</v>
      </c>
      <c r="D26" s="637">
        <v>1112</v>
      </c>
      <c r="E26" s="637">
        <v>974</v>
      </c>
      <c r="F26" s="637">
        <v>1075</v>
      </c>
      <c r="G26" s="637">
        <v>854</v>
      </c>
      <c r="H26" s="637">
        <v>759</v>
      </c>
      <c r="I26" s="637">
        <v>727</v>
      </c>
      <c r="J26" s="637">
        <v>626</v>
      </c>
      <c r="K26" s="637">
        <v>490</v>
      </c>
      <c r="L26" s="637">
        <v>411</v>
      </c>
      <c r="M26" s="637">
        <v>428</v>
      </c>
      <c r="N26" s="637">
        <v>370</v>
      </c>
      <c r="O26" s="637">
        <v>318</v>
      </c>
      <c r="P26" s="637">
        <v>283</v>
      </c>
      <c r="Q26" s="637">
        <v>246</v>
      </c>
      <c r="R26" s="637">
        <v>233</v>
      </c>
      <c r="S26" s="637">
        <v>163</v>
      </c>
      <c r="T26" s="315">
        <v>182</v>
      </c>
      <c r="U26" s="315">
        <v>180</v>
      </c>
      <c r="V26" s="315">
        <v>160</v>
      </c>
      <c r="W26" s="315">
        <v>153</v>
      </c>
    </row>
    <row r="27" spans="1:23" ht="13.5" x14ac:dyDescent="0.25">
      <c r="A27" s="636"/>
      <c r="B27" s="314" t="s">
        <v>480</v>
      </c>
      <c r="C27" s="633" t="s">
        <v>144</v>
      </c>
      <c r="D27" s="635">
        <v>613</v>
      </c>
      <c r="E27" s="635">
        <v>644</v>
      </c>
      <c r="F27" s="635">
        <v>606</v>
      </c>
      <c r="G27" s="635">
        <v>648</v>
      </c>
      <c r="H27" s="635">
        <v>566</v>
      </c>
      <c r="I27" s="635">
        <v>595</v>
      </c>
      <c r="J27" s="635">
        <v>696</v>
      </c>
      <c r="K27" s="635">
        <v>696</v>
      </c>
      <c r="L27" s="635">
        <v>651</v>
      </c>
      <c r="M27" s="635">
        <v>651</v>
      </c>
      <c r="N27" s="635">
        <v>764</v>
      </c>
      <c r="O27" s="635">
        <v>722</v>
      </c>
      <c r="P27" s="635">
        <v>548</v>
      </c>
      <c r="Q27" s="635">
        <v>511</v>
      </c>
      <c r="R27" s="635">
        <v>496</v>
      </c>
      <c r="S27" s="635">
        <v>440</v>
      </c>
      <c r="T27" s="317">
        <v>515</v>
      </c>
      <c r="U27" s="317">
        <v>508</v>
      </c>
      <c r="V27" s="317">
        <v>525</v>
      </c>
      <c r="W27" s="317">
        <v>406</v>
      </c>
    </row>
    <row r="28" spans="1:23" ht="13.5" x14ac:dyDescent="0.25">
      <c r="A28" s="636"/>
      <c r="B28" s="314" t="s">
        <v>481</v>
      </c>
      <c r="C28" s="633" t="s">
        <v>144</v>
      </c>
      <c r="D28" s="637">
        <v>17</v>
      </c>
      <c r="E28" s="637">
        <v>46</v>
      </c>
      <c r="F28" s="637">
        <v>20</v>
      </c>
      <c r="G28" s="637">
        <v>16</v>
      </c>
      <c r="H28" s="637">
        <v>30</v>
      </c>
      <c r="I28" s="637">
        <v>14</v>
      </c>
      <c r="J28" s="637">
        <v>11</v>
      </c>
      <c r="K28" s="637">
        <v>13</v>
      </c>
      <c r="L28" s="637">
        <v>8</v>
      </c>
      <c r="M28" s="637">
        <v>7</v>
      </c>
      <c r="N28" s="637">
        <v>13</v>
      </c>
      <c r="O28" s="637">
        <v>3</v>
      </c>
      <c r="P28" s="637">
        <v>5</v>
      </c>
      <c r="Q28" s="637">
        <v>13</v>
      </c>
      <c r="R28" s="637">
        <v>7</v>
      </c>
      <c r="S28" s="637">
        <v>6</v>
      </c>
      <c r="T28" s="315">
        <v>7</v>
      </c>
      <c r="U28" s="315">
        <v>7</v>
      </c>
      <c r="V28" s="315">
        <v>4</v>
      </c>
      <c r="W28" s="315">
        <v>1</v>
      </c>
    </row>
    <row r="29" spans="1:23" ht="13.5" x14ac:dyDescent="0.25">
      <c r="A29" s="636"/>
      <c r="B29" s="314" t="s">
        <v>482</v>
      </c>
      <c r="C29" s="633" t="s">
        <v>144</v>
      </c>
      <c r="D29" s="635">
        <v>90</v>
      </c>
      <c r="E29" s="635">
        <v>93</v>
      </c>
      <c r="F29" s="635">
        <v>105</v>
      </c>
      <c r="G29" s="635">
        <v>88</v>
      </c>
      <c r="H29" s="635">
        <v>80</v>
      </c>
      <c r="I29" s="635">
        <v>66</v>
      </c>
      <c r="J29" s="635">
        <v>81</v>
      </c>
      <c r="K29" s="635">
        <v>67</v>
      </c>
      <c r="L29" s="635">
        <v>57</v>
      </c>
      <c r="M29" s="635">
        <v>84</v>
      </c>
      <c r="N29" s="635">
        <v>120</v>
      </c>
      <c r="O29" s="635">
        <v>124</v>
      </c>
      <c r="P29" s="635">
        <v>124</v>
      </c>
      <c r="Q29" s="635">
        <v>146</v>
      </c>
      <c r="R29" s="635">
        <v>124</v>
      </c>
      <c r="S29" s="635">
        <v>208</v>
      </c>
      <c r="T29" s="317">
        <v>108</v>
      </c>
      <c r="U29" s="317">
        <v>86</v>
      </c>
      <c r="V29" s="317">
        <v>137</v>
      </c>
      <c r="W29" s="317">
        <v>56</v>
      </c>
    </row>
    <row r="30" spans="1:23" ht="13.5" x14ac:dyDescent="0.25">
      <c r="A30" s="701"/>
      <c r="B30" s="702" t="s">
        <v>132</v>
      </c>
      <c r="C30" s="1027" t="s">
        <v>144</v>
      </c>
      <c r="D30" s="913">
        <v>10633</v>
      </c>
      <c r="E30" s="913">
        <v>10672</v>
      </c>
      <c r="F30" s="913">
        <v>10249</v>
      </c>
      <c r="G30" s="913">
        <v>9518</v>
      </c>
      <c r="H30" s="913">
        <v>9231</v>
      </c>
      <c r="I30" s="913">
        <v>8868</v>
      </c>
      <c r="J30" s="913">
        <v>8104</v>
      </c>
      <c r="K30" s="913">
        <v>7586</v>
      </c>
      <c r="L30" s="913">
        <v>7252</v>
      </c>
      <c r="M30" s="913">
        <v>7817</v>
      </c>
      <c r="N30" s="913">
        <v>7675</v>
      </c>
      <c r="O30" s="913">
        <v>6851</v>
      </c>
      <c r="P30" s="913">
        <v>6688</v>
      </c>
      <c r="Q30" s="913">
        <v>6427</v>
      </c>
      <c r="R30" s="913">
        <v>6013</v>
      </c>
      <c r="S30" s="913">
        <v>5760</v>
      </c>
      <c r="T30" s="703">
        <v>5448</v>
      </c>
      <c r="U30" s="703">
        <v>5830</v>
      </c>
      <c r="V30" s="703">
        <v>5883</v>
      </c>
      <c r="W30" s="703">
        <v>3915</v>
      </c>
    </row>
    <row r="31" spans="1:23" ht="13.5" x14ac:dyDescent="0.25">
      <c r="A31" s="636" t="s">
        <v>185</v>
      </c>
      <c r="B31" s="704" t="s">
        <v>473</v>
      </c>
      <c r="C31" s="1035" t="s">
        <v>144</v>
      </c>
      <c r="D31" s="652" t="s">
        <v>173</v>
      </c>
      <c r="E31" s="652" t="s">
        <v>173</v>
      </c>
      <c r="F31" s="652" t="s">
        <v>173</v>
      </c>
      <c r="G31" s="652">
        <v>1</v>
      </c>
      <c r="H31" s="652" t="s">
        <v>173</v>
      </c>
      <c r="I31" s="652">
        <v>2</v>
      </c>
      <c r="J31" s="652">
        <v>6</v>
      </c>
      <c r="K31" s="652">
        <v>4</v>
      </c>
      <c r="L31" s="652">
        <v>2</v>
      </c>
      <c r="M31" s="652">
        <v>5</v>
      </c>
      <c r="N31" s="652">
        <v>6</v>
      </c>
      <c r="O31" s="652" t="s">
        <v>173</v>
      </c>
      <c r="P31" s="652" t="s">
        <v>173</v>
      </c>
      <c r="Q31" s="652">
        <v>4</v>
      </c>
      <c r="R31" s="652" t="s">
        <v>173</v>
      </c>
      <c r="S31" s="652">
        <v>1</v>
      </c>
      <c r="T31" s="705">
        <v>2</v>
      </c>
      <c r="U31" s="705"/>
      <c r="V31" s="705">
        <v>2</v>
      </c>
      <c r="W31" s="705">
        <v>3</v>
      </c>
    </row>
    <row r="32" spans="1:23" ht="13.5" x14ac:dyDescent="0.25">
      <c r="A32" s="636"/>
      <c r="B32" s="314" t="s">
        <v>474</v>
      </c>
      <c r="C32" s="633" t="s">
        <v>144</v>
      </c>
      <c r="D32" s="637">
        <v>1450</v>
      </c>
      <c r="E32" s="637">
        <v>1535</v>
      </c>
      <c r="F32" s="637">
        <v>1373</v>
      </c>
      <c r="G32" s="637">
        <v>1481</v>
      </c>
      <c r="H32" s="637">
        <v>1357</v>
      </c>
      <c r="I32" s="637">
        <v>1444</v>
      </c>
      <c r="J32" s="637">
        <v>1322</v>
      </c>
      <c r="K32" s="637">
        <v>1193</v>
      </c>
      <c r="L32" s="637">
        <v>1124</v>
      </c>
      <c r="M32" s="637">
        <v>1213</v>
      </c>
      <c r="N32" s="637">
        <v>1169</v>
      </c>
      <c r="O32" s="637">
        <v>973</v>
      </c>
      <c r="P32" s="637">
        <v>1170</v>
      </c>
      <c r="Q32" s="637">
        <v>996</v>
      </c>
      <c r="R32" s="637">
        <v>853</v>
      </c>
      <c r="S32" s="637">
        <v>1046</v>
      </c>
      <c r="T32" s="315">
        <v>896</v>
      </c>
      <c r="U32" s="315">
        <v>889</v>
      </c>
      <c r="V32" s="315">
        <v>918</v>
      </c>
      <c r="W32" s="315">
        <v>527</v>
      </c>
    </row>
    <row r="33" spans="1:25" ht="13.5" x14ac:dyDescent="0.25">
      <c r="A33" s="636"/>
      <c r="B33" s="314" t="s">
        <v>475</v>
      </c>
      <c r="C33" s="633" t="s">
        <v>144</v>
      </c>
      <c r="D33" s="635">
        <v>17</v>
      </c>
      <c r="E33" s="635">
        <v>8</v>
      </c>
      <c r="F33" s="635">
        <v>11</v>
      </c>
      <c r="G33" s="635">
        <v>10</v>
      </c>
      <c r="H33" s="635">
        <v>19</v>
      </c>
      <c r="I33" s="635">
        <v>10</v>
      </c>
      <c r="J33" s="635">
        <v>6</v>
      </c>
      <c r="K33" s="635">
        <v>12</v>
      </c>
      <c r="L33" s="635">
        <v>7</v>
      </c>
      <c r="M33" s="635">
        <v>10</v>
      </c>
      <c r="N33" s="635">
        <v>13</v>
      </c>
      <c r="O33" s="635">
        <v>8</v>
      </c>
      <c r="P33" s="635">
        <v>7</v>
      </c>
      <c r="Q33" s="635">
        <v>8</v>
      </c>
      <c r="R33" s="635">
        <v>10</v>
      </c>
      <c r="S33" s="635">
        <v>7</v>
      </c>
      <c r="T33" s="317">
        <v>7</v>
      </c>
      <c r="U33" s="317">
        <v>7</v>
      </c>
      <c r="V33" s="317">
        <v>7</v>
      </c>
      <c r="W33" s="317">
        <v>1</v>
      </c>
    </row>
    <row r="34" spans="1:25" ht="13.5" x14ac:dyDescent="0.25">
      <c r="A34" s="636"/>
      <c r="B34" s="314" t="s">
        <v>476</v>
      </c>
      <c r="C34" s="633" t="s">
        <v>144</v>
      </c>
      <c r="D34" s="637" t="s">
        <v>173</v>
      </c>
      <c r="E34" s="637" t="s">
        <v>173</v>
      </c>
      <c r="F34" s="637" t="s">
        <v>173</v>
      </c>
      <c r="G34" s="637" t="s">
        <v>173</v>
      </c>
      <c r="H34" s="637" t="s">
        <v>173</v>
      </c>
      <c r="I34" s="637" t="s">
        <v>173</v>
      </c>
      <c r="J34" s="637" t="s">
        <v>173</v>
      </c>
      <c r="K34" s="637" t="s">
        <v>173</v>
      </c>
      <c r="L34" s="637" t="s">
        <v>173</v>
      </c>
      <c r="M34" s="637" t="s">
        <v>173</v>
      </c>
      <c r="N34" s="637" t="s">
        <v>173</v>
      </c>
      <c r="O34" s="637" t="s">
        <v>173</v>
      </c>
      <c r="P34" s="637" t="s">
        <v>173</v>
      </c>
      <c r="Q34" s="637" t="s">
        <v>173</v>
      </c>
      <c r="R34" s="637" t="s">
        <v>173</v>
      </c>
      <c r="S34" s="637" t="s">
        <v>173</v>
      </c>
      <c r="T34" s="315">
        <v>1</v>
      </c>
      <c r="U34" s="315"/>
      <c r="V34" s="315" t="s">
        <v>173</v>
      </c>
      <c r="W34" s="315" t="s">
        <v>173</v>
      </c>
    </row>
    <row r="35" spans="1:25" ht="13.5" x14ac:dyDescent="0.25">
      <c r="A35" s="636"/>
      <c r="B35" s="973" t="s">
        <v>477</v>
      </c>
      <c r="C35" s="633" t="s">
        <v>144</v>
      </c>
      <c r="D35" s="635">
        <v>128</v>
      </c>
      <c r="E35" s="635">
        <v>110</v>
      </c>
      <c r="F35" s="635">
        <v>105</v>
      </c>
      <c r="G35" s="635">
        <v>136</v>
      </c>
      <c r="H35" s="635">
        <v>113</v>
      </c>
      <c r="I35" s="635">
        <v>112</v>
      </c>
      <c r="J35" s="635">
        <v>119</v>
      </c>
      <c r="K35" s="635">
        <v>98</v>
      </c>
      <c r="L35" s="635">
        <v>102</v>
      </c>
      <c r="M35" s="635">
        <v>129</v>
      </c>
      <c r="N35" s="635">
        <v>76</v>
      </c>
      <c r="O35" s="635">
        <v>95</v>
      </c>
      <c r="P35" s="635">
        <v>96</v>
      </c>
      <c r="Q35" s="635">
        <v>92</v>
      </c>
      <c r="R35" s="635">
        <v>65</v>
      </c>
      <c r="S35" s="635">
        <v>94</v>
      </c>
      <c r="T35" s="317">
        <v>74</v>
      </c>
      <c r="U35" s="317">
        <v>60</v>
      </c>
      <c r="V35" s="317">
        <v>71</v>
      </c>
      <c r="W35" s="317">
        <v>49</v>
      </c>
    </row>
    <row r="36" spans="1:25" ht="13.5" x14ac:dyDescent="0.25">
      <c r="A36" s="636"/>
      <c r="B36" s="314" t="s">
        <v>478</v>
      </c>
      <c r="C36" s="633" t="s">
        <v>144</v>
      </c>
      <c r="D36" s="637">
        <v>29</v>
      </c>
      <c r="E36" s="637">
        <v>31</v>
      </c>
      <c r="F36" s="637">
        <v>19</v>
      </c>
      <c r="G36" s="637">
        <v>33</v>
      </c>
      <c r="H36" s="637">
        <v>21</v>
      </c>
      <c r="I36" s="637">
        <v>28</v>
      </c>
      <c r="J36" s="637">
        <v>26</v>
      </c>
      <c r="K36" s="637">
        <v>19</v>
      </c>
      <c r="L36" s="637">
        <v>23</v>
      </c>
      <c r="M36" s="637">
        <v>20</v>
      </c>
      <c r="N36" s="637">
        <v>17</v>
      </c>
      <c r="O36" s="637">
        <v>33</v>
      </c>
      <c r="P36" s="637">
        <v>35</v>
      </c>
      <c r="Q36" s="637">
        <v>21</v>
      </c>
      <c r="R36" s="637">
        <v>27</v>
      </c>
      <c r="S36" s="637">
        <v>23</v>
      </c>
      <c r="T36" s="315">
        <v>40</v>
      </c>
      <c r="U36" s="315">
        <v>30</v>
      </c>
      <c r="V36" s="315">
        <v>31</v>
      </c>
      <c r="W36" s="315">
        <v>26</v>
      </c>
    </row>
    <row r="37" spans="1:25" ht="13.5" x14ac:dyDescent="0.25">
      <c r="A37" s="636"/>
      <c r="B37" s="314" t="s">
        <v>479</v>
      </c>
      <c r="C37" s="633" t="s">
        <v>144</v>
      </c>
      <c r="D37" s="635">
        <v>90</v>
      </c>
      <c r="E37" s="635">
        <v>99</v>
      </c>
      <c r="F37" s="635">
        <v>94</v>
      </c>
      <c r="G37" s="635">
        <v>85</v>
      </c>
      <c r="H37" s="635">
        <v>79</v>
      </c>
      <c r="I37" s="635">
        <v>89</v>
      </c>
      <c r="J37" s="635">
        <v>74</v>
      </c>
      <c r="K37" s="635">
        <v>61</v>
      </c>
      <c r="L37" s="635">
        <v>42</v>
      </c>
      <c r="M37" s="635">
        <v>39</v>
      </c>
      <c r="N37" s="635">
        <v>47</v>
      </c>
      <c r="O37" s="635">
        <v>31</v>
      </c>
      <c r="P37" s="635">
        <v>21</v>
      </c>
      <c r="Q37" s="635">
        <v>11</v>
      </c>
      <c r="R37" s="635">
        <v>17</v>
      </c>
      <c r="S37" s="635">
        <v>15</v>
      </c>
      <c r="T37" s="317">
        <v>15</v>
      </c>
      <c r="U37" s="317">
        <v>7</v>
      </c>
      <c r="V37" s="317">
        <v>11</v>
      </c>
      <c r="W37" s="317">
        <v>7</v>
      </c>
    </row>
    <row r="38" spans="1:25" ht="13.5" x14ac:dyDescent="0.25">
      <c r="A38" s="636"/>
      <c r="B38" s="314" t="s">
        <v>480</v>
      </c>
      <c r="C38" s="633" t="s">
        <v>144</v>
      </c>
      <c r="D38" s="637">
        <v>80</v>
      </c>
      <c r="E38" s="637">
        <v>91</v>
      </c>
      <c r="F38" s="637">
        <v>84</v>
      </c>
      <c r="G38" s="637">
        <v>93</v>
      </c>
      <c r="H38" s="637">
        <v>89</v>
      </c>
      <c r="I38" s="637">
        <v>119</v>
      </c>
      <c r="J38" s="637">
        <v>104</v>
      </c>
      <c r="K38" s="637">
        <v>110</v>
      </c>
      <c r="L38" s="637">
        <v>87</v>
      </c>
      <c r="M38" s="637">
        <v>82</v>
      </c>
      <c r="N38" s="637">
        <v>99</v>
      </c>
      <c r="O38" s="637">
        <v>79</v>
      </c>
      <c r="P38" s="637">
        <v>67</v>
      </c>
      <c r="Q38" s="637">
        <v>62</v>
      </c>
      <c r="R38" s="637">
        <v>48</v>
      </c>
      <c r="S38" s="637">
        <v>53</v>
      </c>
      <c r="T38" s="315">
        <v>66</v>
      </c>
      <c r="U38" s="315">
        <v>57</v>
      </c>
      <c r="V38" s="315">
        <v>59</v>
      </c>
      <c r="W38" s="315">
        <v>51</v>
      </c>
    </row>
    <row r="39" spans="1:25" ht="13.5" x14ac:dyDescent="0.25">
      <c r="A39" s="636"/>
      <c r="B39" s="314" t="s">
        <v>481</v>
      </c>
      <c r="C39" s="633" t="s">
        <v>144</v>
      </c>
      <c r="D39" s="635">
        <v>2</v>
      </c>
      <c r="E39" s="635">
        <v>2</v>
      </c>
      <c r="F39" s="635">
        <v>2</v>
      </c>
      <c r="G39" s="635">
        <v>6</v>
      </c>
      <c r="H39" s="635">
        <v>5</v>
      </c>
      <c r="I39" s="635">
        <v>3</v>
      </c>
      <c r="J39" s="635">
        <v>3</v>
      </c>
      <c r="K39" s="635">
        <v>5</v>
      </c>
      <c r="L39" s="635">
        <v>1</v>
      </c>
      <c r="M39" s="635">
        <v>1</v>
      </c>
      <c r="N39" s="635">
        <v>4</v>
      </c>
      <c r="O39" s="635">
        <v>1</v>
      </c>
      <c r="P39" s="635" t="s">
        <v>173</v>
      </c>
      <c r="Q39" s="635">
        <v>2</v>
      </c>
      <c r="R39" s="635">
        <v>1</v>
      </c>
      <c r="S39" s="635" t="s">
        <v>173</v>
      </c>
      <c r="T39" s="317">
        <v>1</v>
      </c>
      <c r="U39" s="317">
        <v>1</v>
      </c>
      <c r="V39" s="317" t="s">
        <v>173</v>
      </c>
      <c r="W39" s="317" t="s">
        <v>173</v>
      </c>
    </row>
    <row r="40" spans="1:25" ht="13.5" x14ac:dyDescent="0.25">
      <c r="A40" s="636"/>
      <c r="B40" s="314" t="s">
        <v>482</v>
      </c>
      <c r="C40" s="633" t="s">
        <v>144</v>
      </c>
      <c r="D40" s="637">
        <v>18</v>
      </c>
      <c r="E40" s="637">
        <v>22</v>
      </c>
      <c r="F40" s="637">
        <v>9</v>
      </c>
      <c r="G40" s="637">
        <v>23</v>
      </c>
      <c r="H40" s="637">
        <v>20</v>
      </c>
      <c r="I40" s="637">
        <v>12</v>
      </c>
      <c r="J40" s="637">
        <v>21</v>
      </c>
      <c r="K40" s="637">
        <v>14</v>
      </c>
      <c r="L40" s="637">
        <v>9</v>
      </c>
      <c r="M40" s="637">
        <v>21</v>
      </c>
      <c r="N40" s="637">
        <v>17</v>
      </c>
      <c r="O40" s="637">
        <v>20</v>
      </c>
      <c r="P40" s="637">
        <v>29</v>
      </c>
      <c r="Q40" s="637">
        <v>38</v>
      </c>
      <c r="R40" s="637">
        <v>24</v>
      </c>
      <c r="S40" s="637">
        <v>18</v>
      </c>
      <c r="T40" s="315">
        <v>21</v>
      </c>
      <c r="U40" s="315">
        <v>13</v>
      </c>
      <c r="V40" s="315">
        <v>29</v>
      </c>
      <c r="W40" s="315">
        <v>8</v>
      </c>
    </row>
    <row r="41" spans="1:25" ht="13.5" x14ac:dyDescent="0.25">
      <c r="A41" s="639"/>
      <c r="B41" s="314" t="s">
        <v>132</v>
      </c>
      <c r="C41" s="633" t="s">
        <v>144</v>
      </c>
      <c r="D41" s="635">
        <v>1814</v>
      </c>
      <c r="E41" s="635">
        <v>1898</v>
      </c>
      <c r="F41" s="635">
        <v>1697</v>
      </c>
      <c r="G41" s="635">
        <v>1868</v>
      </c>
      <c r="H41" s="635">
        <v>1703</v>
      </c>
      <c r="I41" s="635">
        <v>1819</v>
      </c>
      <c r="J41" s="635">
        <v>1681</v>
      </c>
      <c r="K41" s="635">
        <v>1516</v>
      </c>
      <c r="L41" s="635">
        <v>1397</v>
      </c>
      <c r="M41" s="635">
        <v>1520</v>
      </c>
      <c r="N41" s="635">
        <v>1448</v>
      </c>
      <c r="O41" s="635">
        <v>1240</v>
      </c>
      <c r="P41" s="635">
        <v>1425</v>
      </c>
      <c r="Q41" s="635">
        <v>1234</v>
      </c>
      <c r="R41" s="635">
        <v>1045</v>
      </c>
      <c r="S41" s="635">
        <v>1257</v>
      </c>
      <c r="T41" s="317">
        <v>1123</v>
      </c>
      <c r="U41" s="317">
        <v>1064</v>
      </c>
      <c r="V41" s="317">
        <v>1128</v>
      </c>
      <c r="W41" s="317">
        <v>672</v>
      </c>
      <c r="Y41" s="740" t="s">
        <v>188</v>
      </c>
    </row>
    <row r="42" spans="1:25" ht="13.5" x14ac:dyDescent="0.25">
      <c r="A42" s="634" t="s">
        <v>186</v>
      </c>
      <c r="B42" s="314" t="s">
        <v>473</v>
      </c>
      <c r="C42" s="633" t="s">
        <v>144</v>
      </c>
      <c r="D42" s="637" t="s">
        <v>173</v>
      </c>
      <c r="E42" s="637" t="s">
        <v>173</v>
      </c>
      <c r="F42" s="637">
        <v>1</v>
      </c>
      <c r="G42" s="637">
        <v>1</v>
      </c>
      <c r="H42" s="637">
        <v>3</v>
      </c>
      <c r="I42" s="637">
        <v>3</v>
      </c>
      <c r="J42" s="637">
        <v>3</v>
      </c>
      <c r="K42" s="637">
        <v>1</v>
      </c>
      <c r="L42" s="637">
        <v>2</v>
      </c>
      <c r="M42" s="637">
        <v>2</v>
      </c>
      <c r="N42" s="637">
        <v>5</v>
      </c>
      <c r="O42" s="637" t="s">
        <v>173</v>
      </c>
      <c r="P42" s="637" t="s">
        <v>173</v>
      </c>
      <c r="Q42" s="637">
        <v>2</v>
      </c>
      <c r="R42" s="637">
        <v>3</v>
      </c>
      <c r="S42" s="637">
        <v>1</v>
      </c>
      <c r="T42" s="315" t="s">
        <v>173</v>
      </c>
      <c r="U42" s="315">
        <v>1</v>
      </c>
      <c r="V42" s="315">
        <v>1</v>
      </c>
      <c r="W42" s="315" t="s">
        <v>173</v>
      </c>
    </row>
    <row r="43" spans="1:25" ht="13.5" x14ac:dyDescent="0.25">
      <c r="A43" s="636"/>
      <c r="B43" s="314" t="s">
        <v>474</v>
      </c>
      <c r="C43" s="633" t="s">
        <v>144</v>
      </c>
      <c r="D43" s="635">
        <v>1966</v>
      </c>
      <c r="E43" s="635">
        <v>1927</v>
      </c>
      <c r="F43" s="635">
        <v>1889</v>
      </c>
      <c r="G43" s="635">
        <v>1970</v>
      </c>
      <c r="H43" s="635">
        <v>1922</v>
      </c>
      <c r="I43" s="635">
        <v>1687</v>
      </c>
      <c r="J43" s="635">
        <v>1394</v>
      </c>
      <c r="K43" s="635">
        <v>1375</v>
      </c>
      <c r="L43" s="635">
        <v>1484</v>
      </c>
      <c r="M43" s="635">
        <v>1664</v>
      </c>
      <c r="N43" s="635">
        <v>1409</v>
      </c>
      <c r="O43" s="635">
        <v>1233</v>
      </c>
      <c r="P43" s="635">
        <v>1234</v>
      </c>
      <c r="Q43" s="635">
        <v>1152</v>
      </c>
      <c r="R43" s="635">
        <v>1142</v>
      </c>
      <c r="S43" s="635">
        <v>1089</v>
      </c>
      <c r="T43" s="317">
        <v>1135</v>
      </c>
      <c r="U43" s="317">
        <v>1214</v>
      </c>
      <c r="V43" s="317">
        <v>1206</v>
      </c>
      <c r="W43" s="317">
        <v>737</v>
      </c>
    </row>
    <row r="44" spans="1:25" ht="13.5" x14ac:dyDescent="0.25">
      <c r="A44" s="636"/>
      <c r="B44" s="314" t="s">
        <v>475</v>
      </c>
      <c r="C44" s="633" t="s">
        <v>144</v>
      </c>
      <c r="D44" s="637">
        <v>9</v>
      </c>
      <c r="E44" s="637">
        <v>10</v>
      </c>
      <c r="F44" s="637">
        <v>14</v>
      </c>
      <c r="G44" s="637">
        <v>12</v>
      </c>
      <c r="H44" s="637">
        <v>14</v>
      </c>
      <c r="I44" s="637">
        <v>15</v>
      </c>
      <c r="J44" s="637">
        <v>9</v>
      </c>
      <c r="K44" s="637">
        <v>6</v>
      </c>
      <c r="L44" s="637">
        <v>11</v>
      </c>
      <c r="M44" s="637">
        <v>6</v>
      </c>
      <c r="N44" s="637">
        <v>3</v>
      </c>
      <c r="O44" s="637">
        <v>5</v>
      </c>
      <c r="P44" s="637">
        <v>3</v>
      </c>
      <c r="Q44" s="637">
        <v>10</v>
      </c>
      <c r="R44" s="637">
        <v>8</v>
      </c>
      <c r="S44" s="637">
        <v>3</v>
      </c>
      <c r="T44" s="315">
        <v>6</v>
      </c>
      <c r="U44" s="315">
        <v>8</v>
      </c>
      <c r="V44" s="315">
        <v>4</v>
      </c>
      <c r="W44" s="315">
        <v>4</v>
      </c>
    </row>
    <row r="45" spans="1:25" ht="13.5" x14ac:dyDescent="0.25">
      <c r="A45" s="636"/>
      <c r="B45" s="314" t="s">
        <v>476</v>
      </c>
      <c r="C45" s="633" t="s">
        <v>144</v>
      </c>
      <c r="D45" s="635" t="s">
        <v>173</v>
      </c>
      <c r="E45" s="635" t="s">
        <v>173</v>
      </c>
      <c r="F45" s="635" t="s">
        <v>173</v>
      </c>
      <c r="G45" s="635" t="s">
        <v>173</v>
      </c>
      <c r="H45" s="635" t="s">
        <v>173</v>
      </c>
      <c r="I45" s="635" t="s">
        <v>173</v>
      </c>
      <c r="J45" s="635" t="s">
        <v>173</v>
      </c>
      <c r="K45" s="635" t="s">
        <v>173</v>
      </c>
      <c r="L45" s="635">
        <v>1</v>
      </c>
      <c r="M45" s="635" t="s">
        <v>173</v>
      </c>
      <c r="N45" s="635" t="s">
        <v>173</v>
      </c>
      <c r="O45" s="635" t="s">
        <v>173</v>
      </c>
      <c r="P45" s="635" t="s">
        <v>173</v>
      </c>
      <c r="Q45" s="635" t="s">
        <v>173</v>
      </c>
      <c r="R45" s="635" t="s">
        <v>173</v>
      </c>
      <c r="S45" s="635" t="s">
        <v>173</v>
      </c>
      <c r="T45" s="317" t="s">
        <v>173</v>
      </c>
      <c r="U45" s="317"/>
      <c r="V45" s="317" t="s">
        <v>173</v>
      </c>
      <c r="W45" s="317" t="s">
        <v>173</v>
      </c>
    </row>
    <row r="46" spans="1:25" ht="13.5" x14ac:dyDescent="0.25">
      <c r="A46" s="636"/>
      <c r="B46" s="973" t="s">
        <v>477</v>
      </c>
      <c r="C46" s="633" t="s">
        <v>144</v>
      </c>
      <c r="D46" s="637">
        <v>244</v>
      </c>
      <c r="E46" s="637">
        <v>219</v>
      </c>
      <c r="F46" s="637">
        <v>227</v>
      </c>
      <c r="G46" s="637">
        <v>196</v>
      </c>
      <c r="H46" s="637">
        <v>165</v>
      </c>
      <c r="I46" s="637">
        <v>174</v>
      </c>
      <c r="J46" s="637">
        <v>152</v>
      </c>
      <c r="K46" s="637">
        <v>162</v>
      </c>
      <c r="L46" s="637">
        <v>143</v>
      </c>
      <c r="M46" s="637">
        <v>178</v>
      </c>
      <c r="N46" s="637">
        <v>159</v>
      </c>
      <c r="O46" s="637">
        <v>118</v>
      </c>
      <c r="P46" s="637">
        <v>96</v>
      </c>
      <c r="Q46" s="637">
        <v>108</v>
      </c>
      <c r="R46" s="637">
        <v>102</v>
      </c>
      <c r="S46" s="637">
        <v>120</v>
      </c>
      <c r="T46" s="315">
        <v>126</v>
      </c>
      <c r="U46" s="315">
        <v>99</v>
      </c>
      <c r="V46" s="315">
        <v>122</v>
      </c>
      <c r="W46" s="315">
        <v>72</v>
      </c>
    </row>
    <row r="47" spans="1:25" ht="13.5" x14ac:dyDescent="0.25">
      <c r="A47" s="636"/>
      <c r="B47" s="314" t="s">
        <v>478</v>
      </c>
      <c r="C47" s="633" t="s">
        <v>144</v>
      </c>
      <c r="D47" s="635">
        <v>56</v>
      </c>
      <c r="E47" s="635">
        <v>64</v>
      </c>
      <c r="F47" s="635">
        <v>49</v>
      </c>
      <c r="G47" s="635">
        <v>69</v>
      </c>
      <c r="H47" s="635">
        <v>64</v>
      </c>
      <c r="I47" s="635">
        <v>43</v>
      </c>
      <c r="J47" s="635">
        <v>50</v>
      </c>
      <c r="K47" s="635">
        <v>56</v>
      </c>
      <c r="L47" s="635">
        <v>67</v>
      </c>
      <c r="M47" s="635">
        <v>69</v>
      </c>
      <c r="N47" s="635">
        <v>61</v>
      </c>
      <c r="O47" s="635">
        <v>66</v>
      </c>
      <c r="P47" s="635">
        <v>83</v>
      </c>
      <c r="Q47" s="635">
        <v>77</v>
      </c>
      <c r="R47" s="635">
        <v>65</v>
      </c>
      <c r="S47" s="635">
        <v>62</v>
      </c>
      <c r="T47" s="317">
        <v>89</v>
      </c>
      <c r="U47" s="317">
        <v>79</v>
      </c>
      <c r="V47" s="317">
        <v>68</v>
      </c>
      <c r="W47" s="317">
        <v>62</v>
      </c>
    </row>
    <row r="48" spans="1:25" ht="13.5" x14ac:dyDescent="0.25">
      <c r="A48" s="636"/>
      <c r="B48" s="314" t="s">
        <v>479</v>
      </c>
      <c r="C48" s="633" t="s">
        <v>144</v>
      </c>
      <c r="D48" s="637">
        <v>229</v>
      </c>
      <c r="E48" s="637">
        <v>199</v>
      </c>
      <c r="F48" s="637">
        <v>229</v>
      </c>
      <c r="G48" s="637">
        <v>207</v>
      </c>
      <c r="H48" s="637">
        <v>178</v>
      </c>
      <c r="I48" s="637">
        <v>164</v>
      </c>
      <c r="J48" s="637">
        <v>172</v>
      </c>
      <c r="K48" s="637">
        <v>144</v>
      </c>
      <c r="L48" s="637">
        <v>137</v>
      </c>
      <c r="M48" s="637">
        <v>135</v>
      </c>
      <c r="N48" s="637">
        <v>107</v>
      </c>
      <c r="O48" s="637">
        <v>87</v>
      </c>
      <c r="P48" s="637">
        <v>69</v>
      </c>
      <c r="Q48" s="637">
        <v>54</v>
      </c>
      <c r="R48" s="637">
        <v>46</v>
      </c>
      <c r="S48" s="637">
        <v>30</v>
      </c>
      <c r="T48" s="315">
        <v>66</v>
      </c>
      <c r="U48" s="315">
        <v>49</v>
      </c>
      <c r="V48" s="315">
        <v>37</v>
      </c>
      <c r="W48" s="315">
        <v>44</v>
      </c>
    </row>
    <row r="49" spans="1:23" ht="13.5" x14ac:dyDescent="0.25">
      <c r="A49" s="636"/>
      <c r="B49" s="314" t="s">
        <v>480</v>
      </c>
      <c r="C49" s="633" t="s">
        <v>144</v>
      </c>
      <c r="D49" s="635">
        <v>130</v>
      </c>
      <c r="E49" s="635">
        <v>134</v>
      </c>
      <c r="F49" s="635">
        <v>146</v>
      </c>
      <c r="G49" s="635">
        <v>166</v>
      </c>
      <c r="H49" s="635">
        <v>175</v>
      </c>
      <c r="I49" s="635">
        <v>172</v>
      </c>
      <c r="J49" s="635">
        <v>162</v>
      </c>
      <c r="K49" s="635">
        <v>153</v>
      </c>
      <c r="L49" s="635">
        <v>179</v>
      </c>
      <c r="M49" s="635">
        <v>168</v>
      </c>
      <c r="N49" s="635">
        <v>169</v>
      </c>
      <c r="O49" s="635">
        <v>178</v>
      </c>
      <c r="P49" s="635">
        <v>149</v>
      </c>
      <c r="Q49" s="635">
        <v>132</v>
      </c>
      <c r="R49" s="635">
        <v>126</v>
      </c>
      <c r="S49" s="635">
        <v>118</v>
      </c>
      <c r="T49" s="317">
        <v>143</v>
      </c>
      <c r="U49" s="317">
        <v>146</v>
      </c>
      <c r="V49" s="317">
        <v>143</v>
      </c>
      <c r="W49" s="317">
        <v>103</v>
      </c>
    </row>
    <row r="50" spans="1:23" ht="13.5" x14ac:dyDescent="0.25">
      <c r="A50" s="636"/>
      <c r="B50" s="314" t="s">
        <v>481</v>
      </c>
      <c r="C50" s="633" t="s">
        <v>144</v>
      </c>
      <c r="D50" s="637">
        <v>3</v>
      </c>
      <c r="E50" s="637">
        <v>8</v>
      </c>
      <c r="F50" s="637">
        <v>2</v>
      </c>
      <c r="G50" s="637">
        <v>5</v>
      </c>
      <c r="H50" s="637">
        <v>4</v>
      </c>
      <c r="I50" s="637">
        <v>3</v>
      </c>
      <c r="J50" s="637">
        <v>1</v>
      </c>
      <c r="K50" s="637">
        <v>3</v>
      </c>
      <c r="L50" s="637">
        <v>2</v>
      </c>
      <c r="M50" s="637">
        <v>2</v>
      </c>
      <c r="N50" s="637" t="s">
        <v>173</v>
      </c>
      <c r="O50" s="637" t="s">
        <v>173</v>
      </c>
      <c r="P50" s="637" t="s">
        <v>173</v>
      </c>
      <c r="Q50" s="637">
        <v>2</v>
      </c>
      <c r="R50" s="637">
        <v>1</v>
      </c>
      <c r="S50" s="637">
        <v>1</v>
      </c>
      <c r="T50" s="315" t="s">
        <v>173</v>
      </c>
      <c r="U50" s="315">
        <v>1</v>
      </c>
      <c r="V50" s="315">
        <v>1</v>
      </c>
      <c r="W50" s="315" t="s">
        <v>173</v>
      </c>
    </row>
    <row r="51" spans="1:23" ht="13.5" x14ac:dyDescent="0.25">
      <c r="A51" s="636"/>
      <c r="B51" s="314" t="s">
        <v>482</v>
      </c>
      <c r="C51" s="633" t="s">
        <v>144</v>
      </c>
      <c r="D51" s="635">
        <v>19</v>
      </c>
      <c r="E51" s="635">
        <v>12</v>
      </c>
      <c r="F51" s="635">
        <v>26</v>
      </c>
      <c r="G51" s="635">
        <v>22</v>
      </c>
      <c r="H51" s="635">
        <v>15</v>
      </c>
      <c r="I51" s="635">
        <v>13</v>
      </c>
      <c r="J51" s="635">
        <v>18</v>
      </c>
      <c r="K51" s="635">
        <v>11</v>
      </c>
      <c r="L51" s="635">
        <v>18</v>
      </c>
      <c r="M51" s="635">
        <v>26</v>
      </c>
      <c r="N51" s="635">
        <v>23</v>
      </c>
      <c r="O51" s="635">
        <v>30</v>
      </c>
      <c r="P51" s="635">
        <v>27</v>
      </c>
      <c r="Q51" s="635">
        <v>36</v>
      </c>
      <c r="R51" s="635">
        <v>20</v>
      </c>
      <c r="S51" s="635">
        <v>111</v>
      </c>
      <c r="T51" s="317">
        <v>21</v>
      </c>
      <c r="U51" s="317">
        <v>13</v>
      </c>
      <c r="V51" s="317">
        <v>25</v>
      </c>
      <c r="W51" s="317">
        <v>15</v>
      </c>
    </row>
    <row r="52" spans="1:23" ht="13.5" x14ac:dyDescent="0.25">
      <c r="A52" s="639"/>
      <c r="B52" s="314" t="s">
        <v>132</v>
      </c>
      <c r="C52" s="633" t="s">
        <v>144</v>
      </c>
      <c r="D52" s="637">
        <v>2656</v>
      </c>
      <c r="E52" s="637">
        <v>2573</v>
      </c>
      <c r="F52" s="637">
        <v>2583</v>
      </c>
      <c r="G52" s="637">
        <v>2648</v>
      </c>
      <c r="H52" s="637">
        <v>2540</v>
      </c>
      <c r="I52" s="637">
        <v>2274</v>
      </c>
      <c r="J52" s="637">
        <v>1961</v>
      </c>
      <c r="K52" s="637">
        <v>1911</v>
      </c>
      <c r="L52" s="637">
        <v>2044</v>
      </c>
      <c r="M52" s="637">
        <v>2250</v>
      </c>
      <c r="N52" s="637">
        <v>1936</v>
      </c>
      <c r="O52" s="637">
        <v>1717</v>
      </c>
      <c r="P52" s="637">
        <v>1661</v>
      </c>
      <c r="Q52" s="637">
        <v>1573</v>
      </c>
      <c r="R52" s="637">
        <v>1513</v>
      </c>
      <c r="S52" s="637">
        <v>1535</v>
      </c>
      <c r="T52" s="315">
        <v>1586</v>
      </c>
      <c r="U52" s="315">
        <v>1610</v>
      </c>
      <c r="V52" s="315">
        <v>1607</v>
      </c>
      <c r="W52" s="315">
        <v>1037</v>
      </c>
    </row>
    <row r="53" spans="1:23" ht="13.5" x14ac:dyDescent="0.25">
      <c r="A53" s="634" t="s">
        <v>187</v>
      </c>
      <c r="B53" s="314" t="s">
        <v>473</v>
      </c>
      <c r="C53" s="633" t="s">
        <v>144</v>
      </c>
      <c r="D53" s="635" t="s">
        <v>173</v>
      </c>
      <c r="E53" s="635" t="s">
        <v>173</v>
      </c>
      <c r="F53" s="635" t="s">
        <v>173</v>
      </c>
      <c r="G53" s="635">
        <v>3</v>
      </c>
      <c r="H53" s="635">
        <v>4</v>
      </c>
      <c r="I53" s="635">
        <v>1</v>
      </c>
      <c r="J53" s="635">
        <v>4</v>
      </c>
      <c r="K53" s="635">
        <v>7</v>
      </c>
      <c r="L53" s="635">
        <v>6</v>
      </c>
      <c r="M53" s="635">
        <v>3</v>
      </c>
      <c r="N53" s="635">
        <v>5</v>
      </c>
      <c r="O53" s="635">
        <v>5</v>
      </c>
      <c r="P53" s="635">
        <v>3</v>
      </c>
      <c r="Q53" s="635">
        <v>2</v>
      </c>
      <c r="R53" s="635">
        <v>3</v>
      </c>
      <c r="S53" s="635" t="s">
        <v>173</v>
      </c>
      <c r="T53" s="317">
        <v>4</v>
      </c>
      <c r="U53" s="317">
        <v>1</v>
      </c>
      <c r="V53" s="317" t="s">
        <v>173</v>
      </c>
      <c r="W53" s="317">
        <v>4</v>
      </c>
    </row>
    <row r="54" spans="1:23" ht="13.5" x14ac:dyDescent="0.25">
      <c r="A54" s="636"/>
      <c r="B54" s="314" t="s">
        <v>474</v>
      </c>
      <c r="C54" s="633" t="s">
        <v>144</v>
      </c>
      <c r="D54" s="637">
        <v>2389</v>
      </c>
      <c r="E54" s="637">
        <v>2544</v>
      </c>
      <c r="F54" s="637">
        <v>2269</v>
      </c>
      <c r="G54" s="637">
        <v>1851</v>
      </c>
      <c r="H54" s="637">
        <v>1980</v>
      </c>
      <c r="I54" s="637">
        <v>1763</v>
      </c>
      <c r="J54" s="637">
        <v>1560</v>
      </c>
      <c r="K54" s="637">
        <v>1433</v>
      </c>
      <c r="L54" s="637">
        <v>1277</v>
      </c>
      <c r="M54" s="637">
        <v>1409</v>
      </c>
      <c r="N54" s="637">
        <v>1558</v>
      </c>
      <c r="O54" s="637">
        <v>1412</v>
      </c>
      <c r="P54" s="637">
        <v>1355</v>
      </c>
      <c r="Q54" s="637">
        <v>1348</v>
      </c>
      <c r="R54" s="637">
        <v>1248</v>
      </c>
      <c r="S54" s="637">
        <v>1142</v>
      </c>
      <c r="T54" s="315">
        <v>955</v>
      </c>
      <c r="U54" s="315">
        <v>1192</v>
      </c>
      <c r="V54" s="315">
        <v>1116</v>
      </c>
      <c r="W54" s="315">
        <v>810</v>
      </c>
    </row>
    <row r="55" spans="1:23" ht="13.5" x14ac:dyDescent="0.25">
      <c r="A55" s="636"/>
      <c r="B55" s="314" t="s">
        <v>475</v>
      </c>
      <c r="C55" s="633" t="s">
        <v>144</v>
      </c>
      <c r="D55" s="635">
        <v>28</v>
      </c>
      <c r="E55" s="635">
        <v>20</v>
      </c>
      <c r="F55" s="635">
        <v>13</v>
      </c>
      <c r="G55" s="635">
        <v>21</v>
      </c>
      <c r="H55" s="635">
        <v>14</v>
      </c>
      <c r="I55" s="635">
        <v>19</v>
      </c>
      <c r="J55" s="635">
        <v>17</v>
      </c>
      <c r="K55" s="635">
        <v>9</v>
      </c>
      <c r="L55" s="635">
        <v>9</v>
      </c>
      <c r="M55" s="635">
        <v>5</v>
      </c>
      <c r="N55" s="635">
        <v>15</v>
      </c>
      <c r="O55" s="635">
        <v>11</v>
      </c>
      <c r="P55" s="635">
        <v>13</v>
      </c>
      <c r="Q55" s="635">
        <v>9</v>
      </c>
      <c r="R55" s="635">
        <v>13</v>
      </c>
      <c r="S55" s="635">
        <v>14</v>
      </c>
      <c r="T55" s="317">
        <v>9</v>
      </c>
      <c r="U55" s="317">
        <v>14</v>
      </c>
      <c r="V55" s="317">
        <v>10</v>
      </c>
      <c r="W55" s="317">
        <v>10</v>
      </c>
    </row>
    <row r="56" spans="1:23" ht="13.5" x14ac:dyDescent="0.25">
      <c r="A56" s="636"/>
      <c r="B56" s="314" t="s">
        <v>476</v>
      </c>
      <c r="C56" s="633" t="s">
        <v>144</v>
      </c>
      <c r="D56" s="637" t="s">
        <v>173</v>
      </c>
      <c r="E56" s="637" t="s">
        <v>173</v>
      </c>
      <c r="F56" s="637" t="s">
        <v>173</v>
      </c>
      <c r="G56" s="637" t="s">
        <v>173</v>
      </c>
      <c r="H56" s="637" t="s">
        <v>173</v>
      </c>
      <c r="I56" s="637" t="s">
        <v>173</v>
      </c>
      <c r="J56" s="637" t="s">
        <v>173</v>
      </c>
      <c r="K56" s="637" t="s">
        <v>173</v>
      </c>
      <c r="L56" s="637">
        <v>1</v>
      </c>
      <c r="M56" s="637" t="s">
        <v>173</v>
      </c>
      <c r="N56" s="637" t="s">
        <v>173</v>
      </c>
      <c r="O56" s="637" t="s">
        <v>173</v>
      </c>
      <c r="P56" s="637" t="s">
        <v>173</v>
      </c>
      <c r="Q56" s="637" t="s">
        <v>173</v>
      </c>
      <c r="R56" s="637" t="s">
        <v>173</v>
      </c>
      <c r="S56" s="637" t="s">
        <v>173</v>
      </c>
      <c r="T56" s="315" t="s">
        <v>173</v>
      </c>
      <c r="U56" s="315"/>
      <c r="V56" s="315" t="s">
        <v>173</v>
      </c>
      <c r="W56" s="315" t="s">
        <v>173</v>
      </c>
    </row>
    <row r="57" spans="1:23" ht="13.5" x14ac:dyDescent="0.25">
      <c r="A57" s="636"/>
      <c r="B57" s="973" t="s">
        <v>477</v>
      </c>
      <c r="C57" s="633" t="s">
        <v>144</v>
      </c>
      <c r="D57" s="635">
        <v>167</v>
      </c>
      <c r="E57" s="635">
        <v>180</v>
      </c>
      <c r="F57" s="635">
        <v>161</v>
      </c>
      <c r="G57" s="635">
        <v>119</v>
      </c>
      <c r="H57" s="635">
        <v>181</v>
      </c>
      <c r="I57" s="635">
        <v>118</v>
      </c>
      <c r="J57" s="635">
        <v>122</v>
      </c>
      <c r="K57" s="635">
        <v>150</v>
      </c>
      <c r="L57" s="635">
        <v>131</v>
      </c>
      <c r="M57" s="635">
        <v>101</v>
      </c>
      <c r="N57" s="635">
        <v>113</v>
      </c>
      <c r="O57" s="635">
        <v>109</v>
      </c>
      <c r="P57" s="635">
        <v>105</v>
      </c>
      <c r="Q57" s="635">
        <v>94</v>
      </c>
      <c r="R57" s="635">
        <v>99</v>
      </c>
      <c r="S57" s="635">
        <v>92</v>
      </c>
      <c r="T57" s="317">
        <v>82</v>
      </c>
      <c r="U57" s="317">
        <v>82</v>
      </c>
      <c r="V57" s="317">
        <v>77</v>
      </c>
      <c r="W57" s="317">
        <v>61</v>
      </c>
    </row>
    <row r="58" spans="1:23" ht="13.5" x14ac:dyDescent="0.25">
      <c r="A58" s="636"/>
      <c r="B58" s="314" t="s">
        <v>478</v>
      </c>
      <c r="C58" s="633" t="s">
        <v>144</v>
      </c>
      <c r="D58" s="637">
        <v>63</v>
      </c>
      <c r="E58" s="637">
        <v>81</v>
      </c>
      <c r="F58" s="637">
        <v>68</v>
      </c>
      <c r="G58" s="637">
        <v>55</v>
      </c>
      <c r="H58" s="637">
        <v>51</v>
      </c>
      <c r="I58" s="637">
        <v>52</v>
      </c>
      <c r="J58" s="637">
        <v>45</v>
      </c>
      <c r="K58" s="637">
        <v>52</v>
      </c>
      <c r="L58" s="637">
        <v>47</v>
      </c>
      <c r="M58" s="637">
        <v>57</v>
      </c>
      <c r="N58" s="637">
        <v>88</v>
      </c>
      <c r="O58" s="637">
        <v>108</v>
      </c>
      <c r="P58" s="637">
        <v>87</v>
      </c>
      <c r="Q58" s="637">
        <v>82</v>
      </c>
      <c r="R58" s="637">
        <v>95</v>
      </c>
      <c r="S58" s="637">
        <v>70</v>
      </c>
      <c r="T58" s="315">
        <v>89</v>
      </c>
      <c r="U58" s="315">
        <v>82</v>
      </c>
      <c r="V58" s="315">
        <v>74</v>
      </c>
      <c r="W58" s="315">
        <v>92</v>
      </c>
    </row>
    <row r="59" spans="1:23" ht="13.5" x14ac:dyDescent="0.25">
      <c r="A59" s="636"/>
      <c r="B59" s="314" t="s">
        <v>479</v>
      </c>
      <c r="C59" s="633" t="s">
        <v>144</v>
      </c>
      <c r="D59" s="635">
        <v>522</v>
      </c>
      <c r="E59" s="635">
        <v>434</v>
      </c>
      <c r="F59" s="635">
        <v>509</v>
      </c>
      <c r="G59" s="635">
        <v>361</v>
      </c>
      <c r="H59" s="635">
        <v>342</v>
      </c>
      <c r="I59" s="635">
        <v>315</v>
      </c>
      <c r="J59" s="635">
        <v>224</v>
      </c>
      <c r="K59" s="635">
        <v>159</v>
      </c>
      <c r="L59" s="635">
        <v>112</v>
      </c>
      <c r="M59" s="635">
        <v>129</v>
      </c>
      <c r="N59" s="635">
        <v>128</v>
      </c>
      <c r="O59" s="635">
        <v>127</v>
      </c>
      <c r="P59" s="635">
        <v>116</v>
      </c>
      <c r="Q59" s="635">
        <v>114</v>
      </c>
      <c r="R59" s="635">
        <v>107</v>
      </c>
      <c r="S59" s="635">
        <v>69</v>
      </c>
      <c r="T59" s="317">
        <v>60</v>
      </c>
      <c r="U59" s="317">
        <v>79</v>
      </c>
      <c r="V59" s="317">
        <v>65</v>
      </c>
      <c r="W59" s="317">
        <v>60</v>
      </c>
    </row>
    <row r="60" spans="1:23" ht="13.5" x14ac:dyDescent="0.25">
      <c r="A60" s="636"/>
      <c r="B60" s="314" t="s">
        <v>480</v>
      </c>
      <c r="C60" s="633" t="s">
        <v>144</v>
      </c>
      <c r="D60" s="637">
        <v>268</v>
      </c>
      <c r="E60" s="637">
        <v>271</v>
      </c>
      <c r="F60" s="637">
        <v>211</v>
      </c>
      <c r="G60" s="637">
        <v>208</v>
      </c>
      <c r="H60" s="637">
        <v>176</v>
      </c>
      <c r="I60" s="637">
        <v>146</v>
      </c>
      <c r="J60" s="637">
        <v>246</v>
      </c>
      <c r="K60" s="637">
        <v>244</v>
      </c>
      <c r="L60" s="637">
        <v>212</v>
      </c>
      <c r="M60" s="637">
        <v>244</v>
      </c>
      <c r="N60" s="637">
        <v>283</v>
      </c>
      <c r="O60" s="637">
        <v>286</v>
      </c>
      <c r="P60" s="637">
        <v>201</v>
      </c>
      <c r="Q60" s="637">
        <v>186</v>
      </c>
      <c r="R60" s="637">
        <v>200</v>
      </c>
      <c r="S60" s="637">
        <v>147</v>
      </c>
      <c r="T60" s="315">
        <v>161</v>
      </c>
      <c r="U60" s="315">
        <v>178</v>
      </c>
      <c r="V60" s="315">
        <v>193</v>
      </c>
      <c r="W60" s="315">
        <v>148</v>
      </c>
    </row>
    <row r="61" spans="1:23" ht="13.5" x14ac:dyDescent="0.25">
      <c r="A61" s="636"/>
      <c r="B61" s="314" t="s">
        <v>481</v>
      </c>
      <c r="C61" s="633" t="s">
        <v>144</v>
      </c>
      <c r="D61" s="635">
        <v>5</v>
      </c>
      <c r="E61" s="635">
        <v>24</v>
      </c>
      <c r="F61" s="635">
        <v>7</v>
      </c>
      <c r="G61" s="635">
        <v>2</v>
      </c>
      <c r="H61" s="635">
        <v>12</v>
      </c>
      <c r="I61" s="635">
        <v>6</v>
      </c>
      <c r="J61" s="635">
        <v>1</v>
      </c>
      <c r="K61" s="635">
        <v>2</v>
      </c>
      <c r="L61" s="635">
        <v>2</v>
      </c>
      <c r="M61" s="635">
        <v>3</v>
      </c>
      <c r="N61" s="635">
        <v>5</v>
      </c>
      <c r="O61" s="635">
        <v>2</v>
      </c>
      <c r="P61" s="635">
        <v>2</v>
      </c>
      <c r="Q61" s="635">
        <v>3</v>
      </c>
      <c r="R61" s="635">
        <v>1</v>
      </c>
      <c r="S61" s="635">
        <v>1</v>
      </c>
      <c r="T61" s="317">
        <v>2</v>
      </c>
      <c r="U61" s="317">
        <v>2</v>
      </c>
      <c r="V61" s="317">
        <v>1</v>
      </c>
      <c r="W61" s="317">
        <v>1</v>
      </c>
    </row>
    <row r="62" spans="1:23" ht="13.5" x14ac:dyDescent="0.25">
      <c r="A62" s="636"/>
      <c r="B62" s="314" t="s">
        <v>482</v>
      </c>
      <c r="C62" s="633" t="s">
        <v>144</v>
      </c>
      <c r="D62" s="637">
        <v>20</v>
      </c>
      <c r="E62" s="637">
        <v>22</v>
      </c>
      <c r="F62" s="637">
        <v>24</v>
      </c>
      <c r="G62" s="637">
        <v>21</v>
      </c>
      <c r="H62" s="637">
        <v>19</v>
      </c>
      <c r="I62" s="637">
        <v>17</v>
      </c>
      <c r="J62" s="637">
        <v>25</v>
      </c>
      <c r="K62" s="637">
        <v>16</v>
      </c>
      <c r="L62" s="637">
        <v>17</v>
      </c>
      <c r="M62" s="637">
        <v>19</v>
      </c>
      <c r="N62" s="637">
        <v>29</v>
      </c>
      <c r="O62" s="637">
        <v>31</v>
      </c>
      <c r="P62" s="637">
        <v>32</v>
      </c>
      <c r="Q62" s="637">
        <v>21</v>
      </c>
      <c r="R62" s="637">
        <v>41</v>
      </c>
      <c r="S62" s="637">
        <v>48</v>
      </c>
      <c r="T62" s="315">
        <v>35</v>
      </c>
      <c r="U62" s="315">
        <v>25</v>
      </c>
      <c r="V62" s="315">
        <v>31</v>
      </c>
      <c r="W62" s="315">
        <v>16</v>
      </c>
    </row>
    <row r="63" spans="1:23" ht="13.5" x14ac:dyDescent="0.25">
      <c r="A63" s="639"/>
      <c r="B63" s="314" t="s">
        <v>132</v>
      </c>
      <c r="C63" s="633" t="s">
        <v>144</v>
      </c>
      <c r="D63" s="635">
        <v>3462</v>
      </c>
      <c r="E63" s="635">
        <v>3576</v>
      </c>
      <c r="F63" s="635">
        <v>3262</v>
      </c>
      <c r="G63" s="635">
        <v>2641</v>
      </c>
      <c r="H63" s="635">
        <v>2779</v>
      </c>
      <c r="I63" s="635">
        <v>2437</v>
      </c>
      <c r="J63" s="635">
        <v>2244</v>
      </c>
      <c r="K63" s="635">
        <v>2072</v>
      </c>
      <c r="L63" s="635">
        <v>1814</v>
      </c>
      <c r="M63" s="635">
        <v>1970</v>
      </c>
      <c r="N63" s="635">
        <v>2224</v>
      </c>
      <c r="O63" s="635">
        <v>2091</v>
      </c>
      <c r="P63" s="635">
        <v>1914</v>
      </c>
      <c r="Q63" s="635">
        <v>1859</v>
      </c>
      <c r="R63" s="635">
        <v>1807</v>
      </c>
      <c r="S63" s="635">
        <v>1583</v>
      </c>
      <c r="T63" s="317">
        <v>1397</v>
      </c>
      <c r="U63" s="317">
        <v>1655</v>
      </c>
      <c r="V63" s="317">
        <v>1567</v>
      </c>
      <c r="W63" s="317">
        <v>1202</v>
      </c>
    </row>
    <row r="64" spans="1:23" ht="13.5" x14ac:dyDescent="0.25">
      <c r="A64" s="634" t="s">
        <v>189</v>
      </c>
      <c r="B64" s="314" t="s">
        <v>473</v>
      </c>
      <c r="C64" s="633" t="s">
        <v>144</v>
      </c>
      <c r="D64" s="637" t="s">
        <v>173</v>
      </c>
      <c r="E64" s="637" t="s">
        <v>173</v>
      </c>
      <c r="F64" s="637" t="s">
        <v>173</v>
      </c>
      <c r="G64" s="637">
        <v>2</v>
      </c>
      <c r="H64" s="637">
        <v>6</v>
      </c>
      <c r="I64" s="637">
        <v>1</v>
      </c>
      <c r="J64" s="637">
        <v>2</v>
      </c>
      <c r="K64" s="637">
        <v>3</v>
      </c>
      <c r="L64" s="637">
        <v>2</v>
      </c>
      <c r="M64" s="637">
        <v>6</v>
      </c>
      <c r="N64" s="637">
        <v>4</v>
      </c>
      <c r="O64" s="637">
        <v>2</v>
      </c>
      <c r="P64" s="637">
        <v>6</v>
      </c>
      <c r="Q64" s="637">
        <v>5</v>
      </c>
      <c r="R64" s="637">
        <v>1</v>
      </c>
      <c r="S64" s="637">
        <v>1</v>
      </c>
      <c r="T64" s="315">
        <v>3</v>
      </c>
      <c r="U64" s="315">
        <v>3</v>
      </c>
      <c r="V64" s="315">
        <v>2</v>
      </c>
      <c r="W64" s="315" t="s">
        <v>173</v>
      </c>
    </row>
    <row r="65" spans="1:23" ht="13.5" x14ac:dyDescent="0.25">
      <c r="A65" s="636"/>
      <c r="B65" s="314" t="s">
        <v>474</v>
      </c>
      <c r="C65" s="633" t="s">
        <v>144</v>
      </c>
      <c r="D65" s="635">
        <v>2026</v>
      </c>
      <c r="E65" s="635">
        <v>1932</v>
      </c>
      <c r="F65" s="635">
        <v>1969</v>
      </c>
      <c r="G65" s="635">
        <v>1722</v>
      </c>
      <c r="H65" s="635">
        <v>1643</v>
      </c>
      <c r="I65" s="635">
        <v>1758</v>
      </c>
      <c r="J65" s="635">
        <v>1635</v>
      </c>
      <c r="K65" s="635">
        <v>1520</v>
      </c>
      <c r="L65" s="635">
        <v>1484</v>
      </c>
      <c r="M65" s="635">
        <v>1534</v>
      </c>
      <c r="N65" s="635">
        <v>1502</v>
      </c>
      <c r="O65" s="635">
        <v>1319</v>
      </c>
      <c r="P65" s="635">
        <v>1240</v>
      </c>
      <c r="Q65" s="635">
        <v>1311</v>
      </c>
      <c r="R65" s="635">
        <v>1224</v>
      </c>
      <c r="S65" s="635">
        <v>1054</v>
      </c>
      <c r="T65" s="317">
        <v>979</v>
      </c>
      <c r="U65" s="317">
        <v>1129</v>
      </c>
      <c r="V65" s="317">
        <v>1172</v>
      </c>
      <c r="W65" s="317">
        <v>695</v>
      </c>
    </row>
    <row r="66" spans="1:23" ht="13.5" x14ac:dyDescent="0.25">
      <c r="A66" s="636"/>
      <c r="B66" s="314" t="s">
        <v>475</v>
      </c>
      <c r="C66" s="633" t="s">
        <v>144</v>
      </c>
      <c r="D66" s="637">
        <v>13</v>
      </c>
      <c r="E66" s="637">
        <v>8</v>
      </c>
      <c r="F66" s="637">
        <v>13</v>
      </c>
      <c r="G66" s="637">
        <v>17</v>
      </c>
      <c r="H66" s="637">
        <v>18</v>
      </c>
      <c r="I66" s="637">
        <v>19</v>
      </c>
      <c r="J66" s="637">
        <v>16</v>
      </c>
      <c r="K66" s="637">
        <v>17</v>
      </c>
      <c r="L66" s="637">
        <v>9</v>
      </c>
      <c r="M66" s="637">
        <v>19</v>
      </c>
      <c r="N66" s="637">
        <v>10</v>
      </c>
      <c r="O66" s="637">
        <v>10</v>
      </c>
      <c r="P66" s="637">
        <v>10</v>
      </c>
      <c r="Q66" s="637">
        <v>9</v>
      </c>
      <c r="R66" s="637">
        <v>17</v>
      </c>
      <c r="S66" s="637">
        <v>8</v>
      </c>
      <c r="T66" s="315">
        <v>6</v>
      </c>
      <c r="U66" s="315">
        <v>6</v>
      </c>
      <c r="V66" s="315">
        <v>12</v>
      </c>
      <c r="W66" s="315">
        <v>7</v>
      </c>
    </row>
    <row r="67" spans="1:23" ht="13.5" x14ac:dyDescent="0.25">
      <c r="A67" s="636"/>
      <c r="B67" s="314" t="s">
        <v>476</v>
      </c>
      <c r="C67" s="633" t="s">
        <v>144</v>
      </c>
      <c r="D67" s="635">
        <v>2</v>
      </c>
      <c r="E67" s="635" t="s">
        <v>173</v>
      </c>
      <c r="F67" s="635" t="s">
        <v>173</v>
      </c>
      <c r="G67" s="635" t="s">
        <v>173</v>
      </c>
      <c r="H67" s="635" t="s">
        <v>173</v>
      </c>
      <c r="I67" s="635" t="s">
        <v>173</v>
      </c>
      <c r="J67" s="635" t="s">
        <v>173</v>
      </c>
      <c r="K67" s="635" t="s">
        <v>173</v>
      </c>
      <c r="L67" s="635" t="s">
        <v>173</v>
      </c>
      <c r="M67" s="635">
        <v>1</v>
      </c>
      <c r="N67" s="635" t="s">
        <v>173</v>
      </c>
      <c r="O67" s="635">
        <v>1</v>
      </c>
      <c r="P67" s="635" t="s">
        <v>173</v>
      </c>
      <c r="Q67" s="635" t="s">
        <v>173</v>
      </c>
      <c r="R67" s="635" t="s">
        <v>173</v>
      </c>
      <c r="S67" s="635" t="s">
        <v>173</v>
      </c>
      <c r="T67" s="317" t="s">
        <v>173</v>
      </c>
      <c r="U67" s="317"/>
      <c r="V67" s="317" t="s">
        <v>173</v>
      </c>
      <c r="W67" s="317">
        <v>1</v>
      </c>
    </row>
    <row r="68" spans="1:23" ht="13.5" x14ac:dyDescent="0.25">
      <c r="A68" s="636"/>
      <c r="B68" s="973" t="s">
        <v>477</v>
      </c>
      <c r="C68" s="633" t="s">
        <v>144</v>
      </c>
      <c r="D68" s="637">
        <v>172</v>
      </c>
      <c r="E68" s="637">
        <v>214</v>
      </c>
      <c r="F68" s="637">
        <v>231</v>
      </c>
      <c r="G68" s="637">
        <v>187</v>
      </c>
      <c r="H68" s="637">
        <v>191</v>
      </c>
      <c r="I68" s="637">
        <v>181</v>
      </c>
      <c r="J68" s="637">
        <v>166</v>
      </c>
      <c r="K68" s="637">
        <v>160</v>
      </c>
      <c r="L68" s="637">
        <v>161</v>
      </c>
      <c r="M68" s="637">
        <v>168</v>
      </c>
      <c r="N68" s="637">
        <v>164</v>
      </c>
      <c r="O68" s="637">
        <v>145</v>
      </c>
      <c r="P68" s="637">
        <v>137</v>
      </c>
      <c r="Q68" s="637">
        <v>138</v>
      </c>
      <c r="R68" s="637">
        <v>131</v>
      </c>
      <c r="S68" s="637">
        <v>97</v>
      </c>
      <c r="T68" s="315">
        <v>95</v>
      </c>
      <c r="U68" s="315">
        <v>119</v>
      </c>
      <c r="V68" s="315">
        <v>110</v>
      </c>
      <c r="W68" s="315">
        <v>94</v>
      </c>
    </row>
    <row r="69" spans="1:23" ht="13.5" x14ac:dyDescent="0.25">
      <c r="A69" s="636"/>
      <c r="B69" s="314" t="s">
        <v>478</v>
      </c>
      <c r="C69" s="633" t="s">
        <v>144</v>
      </c>
      <c r="D69" s="635">
        <v>42</v>
      </c>
      <c r="E69" s="635">
        <v>32</v>
      </c>
      <c r="F69" s="635">
        <v>31</v>
      </c>
      <c r="G69" s="635">
        <v>26</v>
      </c>
      <c r="H69" s="635">
        <v>30</v>
      </c>
      <c r="I69" s="635">
        <v>36</v>
      </c>
      <c r="J69" s="635">
        <v>36</v>
      </c>
      <c r="K69" s="635">
        <v>43</v>
      </c>
      <c r="L69" s="635">
        <v>32</v>
      </c>
      <c r="M69" s="635">
        <v>48</v>
      </c>
      <c r="N69" s="635">
        <v>31</v>
      </c>
      <c r="O69" s="635">
        <v>31</v>
      </c>
      <c r="P69" s="635">
        <v>48</v>
      </c>
      <c r="Q69" s="635">
        <v>43</v>
      </c>
      <c r="R69" s="635">
        <v>47</v>
      </c>
      <c r="S69" s="635">
        <v>19</v>
      </c>
      <c r="T69" s="317">
        <v>38</v>
      </c>
      <c r="U69" s="317">
        <v>34</v>
      </c>
      <c r="V69" s="317">
        <v>54</v>
      </c>
      <c r="W69" s="317">
        <v>44</v>
      </c>
    </row>
    <row r="70" spans="1:23" ht="13.5" x14ac:dyDescent="0.25">
      <c r="A70" s="636"/>
      <c r="B70" s="314" t="s">
        <v>479</v>
      </c>
      <c r="C70" s="633" t="s">
        <v>144</v>
      </c>
      <c r="D70" s="637">
        <v>271</v>
      </c>
      <c r="E70" s="637">
        <v>242</v>
      </c>
      <c r="F70" s="637">
        <v>243</v>
      </c>
      <c r="G70" s="637">
        <v>201</v>
      </c>
      <c r="H70" s="637">
        <v>160</v>
      </c>
      <c r="I70" s="637">
        <v>159</v>
      </c>
      <c r="J70" s="637">
        <v>156</v>
      </c>
      <c r="K70" s="637">
        <v>126</v>
      </c>
      <c r="L70" s="637">
        <v>120</v>
      </c>
      <c r="M70" s="637">
        <v>125</v>
      </c>
      <c r="N70" s="637">
        <v>88</v>
      </c>
      <c r="O70" s="637">
        <v>73</v>
      </c>
      <c r="P70" s="637">
        <v>77</v>
      </c>
      <c r="Q70" s="637">
        <v>67</v>
      </c>
      <c r="R70" s="637">
        <v>63</v>
      </c>
      <c r="S70" s="637">
        <v>49</v>
      </c>
      <c r="T70" s="315">
        <v>41</v>
      </c>
      <c r="U70" s="315">
        <v>45</v>
      </c>
      <c r="V70" s="315">
        <v>47</v>
      </c>
      <c r="W70" s="315">
        <v>42</v>
      </c>
    </row>
    <row r="71" spans="1:23" ht="13.5" x14ac:dyDescent="0.25">
      <c r="A71" s="636"/>
      <c r="B71" s="314" t="s">
        <v>480</v>
      </c>
      <c r="C71" s="633" t="s">
        <v>144</v>
      </c>
      <c r="D71" s="635">
        <v>135</v>
      </c>
      <c r="E71" s="635">
        <v>148</v>
      </c>
      <c r="F71" s="635">
        <v>165</v>
      </c>
      <c r="G71" s="635">
        <v>181</v>
      </c>
      <c r="H71" s="635">
        <v>126</v>
      </c>
      <c r="I71" s="635">
        <v>158</v>
      </c>
      <c r="J71" s="635">
        <v>184</v>
      </c>
      <c r="K71" s="635">
        <v>189</v>
      </c>
      <c r="L71" s="635">
        <v>173</v>
      </c>
      <c r="M71" s="635">
        <v>157</v>
      </c>
      <c r="N71" s="635">
        <v>213</v>
      </c>
      <c r="O71" s="635">
        <v>179</v>
      </c>
      <c r="P71" s="635">
        <v>131</v>
      </c>
      <c r="Q71" s="635">
        <v>131</v>
      </c>
      <c r="R71" s="635">
        <v>122</v>
      </c>
      <c r="S71" s="635">
        <v>122</v>
      </c>
      <c r="T71" s="317">
        <v>145</v>
      </c>
      <c r="U71" s="317">
        <v>127</v>
      </c>
      <c r="V71" s="317">
        <v>130</v>
      </c>
      <c r="W71" s="317">
        <v>104</v>
      </c>
    </row>
    <row r="72" spans="1:23" ht="13.5" x14ac:dyDescent="0.25">
      <c r="A72" s="636"/>
      <c r="B72" s="314" t="s">
        <v>481</v>
      </c>
      <c r="C72" s="633" t="s">
        <v>144</v>
      </c>
      <c r="D72" s="637">
        <v>7</v>
      </c>
      <c r="E72" s="637">
        <v>12</v>
      </c>
      <c r="F72" s="637">
        <v>9</v>
      </c>
      <c r="G72" s="637">
        <v>3</v>
      </c>
      <c r="H72" s="637">
        <v>9</v>
      </c>
      <c r="I72" s="637">
        <v>2</v>
      </c>
      <c r="J72" s="637">
        <v>6</v>
      </c>
      <c r="K72" s="637">
        <v>3</v>
      </c>
      <c r="L72" s="637">
        <v>3</v>
      </c>
      <c r="M72" s="637">
        <v>1</v>
      </c>
      <c r="N72" s="637">
        <v>4</v>
      </c>
      <c r="O72" s="637" t="s">
        <v>173</v>
      </c>
      <c r="P72" s="637">
        <v>3</v>
      </c>
      <c r="Q72" s="637">
        <v>6</v>
      </c>
      <c r="R72" s="637">
        <v>4</v>
      </c>
      <c r="S72" s="637">
        <v>4</v>
      </c>
      <c r="T72" s="315">
        <v>4</v>
      </c>
      <c r="U72" s="315">
        <v>3</v>
      </c>
      <c r="V72" s="315">
        <v>2</v>
      </c>
      <c r="W72" s="315" t="s">
        <v>173</v>
      </c>
    </row>
    <row r="73" spans="1:23" ht="13.5" x14ac:dyDescent="0.25">
      <c r="A73" s="636"/>
      <c r="B73" s="314" t="s">
        <v>482</v>
      </c>
      <c r="C73" s="633" t="s">
        <v>144</v>
      </c>
      <c r="D73" s="635">
        <v>33</v>
      </c>
      <c r="E73" s="635">
        <v>37</v>
      </c>
      <c r="F73" s="635">
        <v>46</v>
      </c>
      <c r="G73" s="635">
        <v>22</v>
      </c>
      <c r="H73" s="635">
        <v>26</v>
      </c>
      <c r="I73" s="635">
        <v>24</v>
      </c>
      <c r="J73" s="635">
        <v>17</v>
      </c>
      <c r="K73" s="635">
        <v>26</v>
      </c>
      <c r="L73" s="635">
        <v>13</v>
      </c>
      <c r="M73" s="635">
        <v>18</v>
      </c>
      <c r="N73" s="635">
        <v>51</v>
      </c>
      <c r="O73" s="635">
        <v>43</v>
      </c>
      <c r="P73" s="635">
        <v>36</v>
      </c>
      <c r="Q73" s="635">
        <v>51</v>
      </c>
      <c r="R73" s="635">
        <v>39</v>
      </c>
      <c r="S73" s="635">
        <v>31</v>
      </c>
      <c r="T73" s="317">
        <v>31</v>
      </c>
      <c r="U73" s="317">
        <v>35</v>
      </c>
      <c r="V73" s="317">
        <v>52</v>
      </c>
      <c r="W73" s="317">
        <v>17</v>
      </c>
    </row>
    <row r="74" spans="1:23" ht="13.5" x14ac:dyDescent="0.25">
      <c r="A74" s="639"/>
      <c r="B74" s="314" t="s">
        <v>132</v>
      </c>
      <c r="C74" s="633" t="s">
        <v>144</v>
      </c>
      <c r="D74" s="637">
        <v>2701</v>
      </c>
      <c r="E74" s="637">
        <v>2625</v>
      </c>
      <c r="F74" s="637">
        <v>2707</v>
      </c>
      <c r="G74" s="637">
        <v>2361</v>
      </c>
      <c r="H74" s="637">
        <v>2209</v>
      </c>
      <c r="I74" s="637">
        <v>2338</v>
      </c>
      <c r="J74" s="637">
        <v>2218</v>
      </c>
      <c r="K74" s="637">
        <v>2087</v>
      </c>
      <c r="L74" s="637">
        <v>1997</v>
      </c>
      <c r="M74" s="637">
        <v>2077</v>
      </c>
      <c r="N74" s="637">
        <v>2067</v>
      </c>
      <c r="O74" s="637">
        <v>1803</v>
      </c>
      <c r="P74" s="637">
        <v>1688</v>
      </c>
      <c r="Q74" s="637">
        <v>1761</v>
      </c>
      <c r="R74" s="637">
        <v>1648</v>
      </c>
      <c r="S74" s="637">
        <v>1385</v>
      </c>
      <c r="T74" s="315">
        <v>1342</v>
      </c>
      <c r="U74" s="315">
        <v>1501</v>
      </c>
      <c r="V74" s="315">
        <v>1581</v>
      </c>
      <c r="W74" s="315">
        <v>1004</v>
      </c>
    </row>
    <row r="75" spans="1:23" x14ac:dyDescent="0.2">
      <c r="A75" s="640" t="s">
        <v>483</v>
      </c>
    </row>
  </sheetData>
  <mergeCells count="17">
    <mergeCell ref="A20:A30"/>
    <mergeCell ref="A31:A41"/>
    <mergeCell ref="A42:A52"/>
    <mergeCell ref="A53:A63"/>
    <mergeCell ref="A64:A74"/>
    <mergeCell ref="A5:C5"/>
    <mergeCell ref="D5:U5"/>
    <mergeCell ref="A6:C6"/>
    <mergeCell ref="D6:U6"/>
    <mergeCell ref="A7:C7"/>
    <mergeCell ref="A9:A19"/>
    <mergeCell ref="A2:C2"/>
    <mergeCell ref="D2:U2"/>
    <mergeCell ref="A3:C3"/>
    <mergeCell ref="D3:U3"/>
    <mergeCell ref="A4:C4"/>
    <mergeCell ref="D4:U4"/>
  </mergeCells>
  <hyperlinks>
    <hyperlink ref="A1" r:id="rId1" display="http://dati.istat.it/OECDStat_Metadata/ShowMetadata.ashx?Dataset=DCIS_VEICOLIINCID1&amp;ShowOnWeb=true&amp;Lang=it" xr:uid="{1D1AB659-8EC6-41FD-ADC2-E0152ECF70BA}"/>
    <hyperlink ref="O7" r:id="rId2" display="http://dati.istat.it/OECDStat_Metadata/ShowMetadata.ashx?Dataset=DCIS_VEICOLIINCID1&amp;Coords=[TIME].[2012]&amp;ShowOnWeb=true&amp;Lang=it" xr:uid="{13E74214-3319-4D43-8B80-5716757C4B95}"/>
    <hyperlink ref="P7" r:id="rId3" display="http://dati.istat.it/OECDStat_Metadata/ShowMetadata.ashx?Dataset=DCIS_VEICOLIINCID1&amp;Coords=[TIME].[2013]&amp;ShowOnWeb=true&amp;Lang=it" xr:uid="{C56A135A-50B0-4F0B-838B-EBA2FE35EABE}"/>
    <hyperlink ref="B13" r:id="rId4" display="http://dati.istat.it/OECDStat_Metadata/ShowMetadata.ashx?Dataset=DCIS_VEICOLIINCID1&amp;Coords=[CATEGVEICOLI].[4]&amp;ShowOnWeb=true&amp;Lang=it" xr:uid="{97463352-BCD0-4016-9B25-4D832E31534E}"/>
    <hyperlink ref="B24" r:id="rId5" display="http://dati.istat.it/OECDStat_Metadata/ShowMetadata.ashx?Dataset=DCIS_VEICOLIINCID1&amp;Coords=[CATEGVEICOLI].[4]&amp;ShowOnWeb=true&amp;Lang=it" xr:uid="{6974A96D-157A-4B7C-9A5C-A9029716866C}"/>
    <hyperlink ref="B35" r:id="rId6" display="http://dati.istat.it/OECDStat_Metadata/ShowMetadata.ashx?Dataset=DCIS_VEICOLIINCID1&amp;Coords=[CATEGVEICOLI].[4]&amp;ShowOnWeb=true&amp;Lang=it" xr:uid="{113F7993-7148-47E3-9F3B-A66598A1B41F}"/>
    <hyperlink ref="B46" r:id="rId7" display="http://dati.istat.it/OECDStat_Metadata/ShowMetadata.ashx?Dataset=DCIS_VEICOLIINCID1&amp;Coords=[CATEGVEICOLI].[4]&amp;ShowOnWeb=true&amp;Lang=it" xr:uid="{231A97C8-A7E7-4C63-8D6E-A1C90D99BADA}"/>
    <hyperlink ref="B57" r:id="rId8" display="http://dati.istat.it/OECDStat_Metadata/ShowMetadata.ashx?Dataset=DCIS_VEICOLIINCID1&amp;Coords=[CATEGVEICOLI].[4]&amp;ShowOnWeb=true&amp;Lang=it" xr:uid="{1BCCCCFD-DDB3-4FAA-8025-4F2117A38FB6}"/>
    <hyperlink ref="B68" r:id="rId9" display="http://dati.istat.it/OECDStat_Metadata/ShowMetadata.ashx?Dataset=DCIS_VEICOLIINCID1&amp;Coords=[CATEGVEICOLI].[4]&amp;ShowOnWeb=true&amp;Lang=it" xr:uid="{AA0E64C3-D5B0-47E6-B285-575F085C6F82}"/>
    <hyperlink ref="A75" r:id="rId10" display="http://dativ7b.istat.it//index.aspx?DatasetCode=DCIS_VEICOLIINCID1" xr:uid="{6387AA14-4EB9-40AF-9441-A8EB632FB68F}"/>
  </hyperlinks>
  <pageMargins left="0.7" right="0.7" top="0.75" bottom="0.75" header="0.3" footer="0.3"/>
  <pageSetup paperSize="9" orientation="portrait" r:id="rId11"/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7D1C4-70D7-4012-A79C-125EE10CE6F2}">
  <dimension ref="B1:AD118"/>
  <sheetViews>
    <sheetView zoomScaleNormal="100" workbookViewId="0">
      <selection activeCell="P38" sqref="P38"/>
    </sheetView>
  </sheetViews>
  <sheetFormatPr defaultRowHeight="14.25" x14ac:dyDescent="0.2"/>
  <cols>
    <col min="1" max="1" width="2.5" customWidth="1"/>
    <col min="2" max="2" width="15.625" customWidth="1"/>
    <col min="3" max="3" width="11.75" customWidth="1"/>
    <col min="7" max="7" width="10.375" customWidth="1"/>
    <col min="8" max="8" width="10.125" customWidth="1"/>
    <col min="9" max="9" width="12" customWidth="1"/>
    <col min="10" max="11" width="10" customWidth="1"/>
    <col min="12" max="12" width="9.75" bestFit="1" customWidth="1"/>
    <col min="25" max="25" width="13" customWidth="1"/>
    <col min="26" max="26" width="12.625" customWidth="1"/>
    <col min="27" max="27" width="13.125" customWidth="1"/>
    <col min="28" max="28" width="10.875" customWidth="1"/>
    <col min="30" max="30" width="9" customWidth="1"/>
  </cols>
  <sheetData>
    <row r="1" spans="2:16" ht="15" thickBot="1" x14ac:dyDescent="0.25"/>
    <row r="2" spans="2:16" s="75" customFormat="1" x14ac:dyDescent="0.2">
      <c r="C2" s="76" t="s">
        <v>79</v>
      </c>
      <c r="D2" s="77"/>
      <c r="E2" s="77"/>
      <c r="F2" s="77"/>
      <c r="G2" s="78" t="s">
        <v>80</v>
      </c>
      <c r="H2" s="79"/>
      <c r="I2" s="79"/>
      <c r="J2" s="80"/>
      <c r="K2" s="78" t="s">
        <v>81</v>
      </c>
      <c r="L2" s="79"/>
      <c r="M2" s="79"/>
      <c r="N2" s="81"/>
      <c r="O2" s="82"/>
      <c r="P2" s="14" t="s">
        <v>82</v>
      </c>
    </row>
    <row r="3" spans="2:16" x14ac:dyDescent="0.2">
      <c r="B3" s="83" t="s">
        <v>1</v>
      </c>
      <c r="C3" s="84" t="s">
        <v>2</v>
      </c>
      <c r="D3" s="3" t="s">
        <v>11</v>
      </c>
      <c r="E3" s="3" t="s">
        <v>12</v>
      </c>
      <c r="F3" s="85" t="s">
        <v>20</v>
      </c>
      <c r="G3" s="86" t="s">
        <v>2</v>
      </c>
      <c r="H3" s="87" t="s">
        <v>11</v>
      </c>
      <c r="I3" s="88">
        <v>2011</v>
      </c>
      <c r="J3" s="89" t="s">
        <v>20</v>
      </c>
      <c r="K3" s="90" t="s">
        <v>2</v>
      </c>
      <c r="L3" s="91" t="s">
        <v>11</v>
      </c>
      <c r="M3" s="91">
        <v>2011</v>
      </c>
      <c r="N3" s="92" t="s">
        <v>20</v>
      </c>
    </row>
    <row r="4" spans="2:16" s="1" customFormat="1" ht="15" x14ac:dyDescent="0.25">
      <c r="B4" s="85" t="s">
        <v>21</v>
      </c>
      <c r="C4" s="93">
        <v>51282</v>
      </c>
      <c r="D4" s="94">
        <v>29576</v>
      </c>
      <c r="E4" s="94">
        <v>28671</v>
      </c>
      <c r="F4" s="95">
        <v>22756</v>
      </c>
      <c r="G4" s="96">
        <v>429481944</v>
      </c>
      <c r="H4" s="97">
        <v>440301363</v>
      </c>
      <c r="I4" s="97">
        <v>440247483</v>
      </c>
      <c r="J4" s="98">
        <v>446883180</v>
      </c>
      <c r="K4" s="99">
        <f>C4/G4*1000000</f>
        <v>119.40432122101041</v>
      </c>
      <c r="L4" s="100">
        <f>D4/H4*1000000</f>
        <v>67.1721745271999</v>
      </c>
      <c r="M4" s="100">
        <f>E4/I4*1000000</f>
        <v>65.124733489958416</v>
      </c>
      <c r="N4" s="101">
        <f>F4/J4*1000000</f>
        <v>50.921585368238738</v>
      </c>
    </row>
    <row r="5" spans="2:16" x14ac:dyDescent="0.2">
      <c r="B5" s="85" t="s">
        <v>83</v>
      </c>
      <c r="C5" s="102">
        <v>1486</v>
      </c>
      <c r="D5" s="4">
        <v>850</v>
      </c>
      <c r="E5" s="4">
        <v>884</v>
      </c>
      <c r="F5" s="103">
        <v>646</v>
      </c>
      <c r="G5" s="104">
        <v>10286569.5</v>
      </c>
      <c r="H5" s="105">
        <v>10920271.5</v>
      </c>
      <c r="I5" s="106">
        <v>11038263.5</v>
      </c>
      <c r="J5" s="107">
        <v>11488979.5</v>
      </c>
      <c r="K5" s="108">
        <f t="shared" ref="K5:N31" si="0">C5/G5*1000000</f>
        <v>144.46021095759866</v>
      </c>
      <c r="L5" s="109">
        <f t="shared" si="0"/>
        <v>77.836892608393484</v>
      </c>
      <c r="M5" s="109">
        <f t="shared" si="0"/>
        <v>80.085060480754066</v>
      </c>
      <c r="N5" s="110">
        <f t="shared" si="0"/>
        <v>56.227796385222902</v>
      </c>
    </row>
    <row r="6" spans="2:16" x14ac:dyDescent="0.2">
      <c r="B6" s="85" t="s">
        <v>54</v>
      </c>
      <c r="C6" s="102">
        <v>1011</v>
      </c>
      <c r="D6" s="4">
        <v>776</v>
      </c>
      <c r="E6" s="4">
        <v>656</v>
      </c>
      <c r="F6" s="103">
        <v>628</v>
      </c>
      <c r="G6" s="104">
        <v>8009141.5</v>
      </c>
      <c r="H6" s="105">
        <v>7395598.5</v>
      </c>
      <c r="I6" s="106">
        <v>7348327.5</v>
      </c>
      <c r="J6" s="107">
        <v>6975760.5</v>
      </c>
      <c r="K6" s="108">
        <f t="shared" si="0"/>
        <v>126.23075769107088</v>
      </c>
      <c r="L6" s="109">
        <f t="shared" si="0"/>
        <v>104.92727532464072</v>
      </c>
      <c r="M6" s="109">
        <f t="shared" si="0"/>
        <v>89.272014618292403</v>
      </c>
      <c r="N6" s="110">
        <f t="shared" si="0"/>
        <v>90.026026552947158</v>
      </c>
    </row>
    <row r="7" spans="2:16" x14ac:dyDescent="0.2">
      <c r="B7" s="85" t="s">
        <v>84</v>
      </c>
      <c r="C7" s="102">
        <v>1333</v>
      </c>
      <c r="D7" s="4">
        <v>802</v>
      </c>
      <c r="E7" s="4">
        <v>773</v>
      </c>
      <c r="F7" s="103">
        <v>618</v>
      </c>
      <c r="G7" s="104">
        <v>10216604.5</v>
      </c>
      <c r="H7" s="105">
        <v>10474409.5</v>
      </c>
      <c r="I7" s="106">
        <v>10496088</v>
      </c>
      <c r="J7" s="107">
        <v>10671869.5</v>
      </c>
      <c r="K7" s="108">
        <f t="shared" si="0"/>
        <v>130.47387710858339</v>
      </c>
      <c r="L7" s="109">
        <f t="shared" si="0"/>
        <v>76.56756211412204</v>
      </c>
      <c r="M7" s="109">
        <f t="shared" si="0"/>
        <v>73.646486195618792</v>
      </c>
      <c r="N7" s="110">
        <f t="shared" si="0"/>
        <v>57.909253856599356</v>
      </c>
    </row>
    <row r="8" spans="2:16" x14ac:dyDescent="0.2">
      <c r="B8" s="85" t="s">
        <v>85</v>
      </c>
      <c r="C8" s="102">
        <v>431</v>
      </c>
      <c r="D8" s="4">
        <v>255</v>
      </c>
      <c r="E8" s="4">
        <v>220</v>
      </c>
      <c r="F8" s="103">
        <v>199</v>
      </c>
      <c r="G8" s="104">
        <v>5358783</v>
      </c>
      <c r="H8" s="105">
        <v>5547683</v>
      </c>
      <c r="I8" s="106">
        <v>5570572</v>
      </c>
      <c r="J8" s="107">
        <v>5814422</v>
      </c>
      <c r="K8" s="108">
        <f t="shared" si="0"/>
        <v>80.428709279700257</v>
      </c>
      <c r="L8" s="109">
        <f t="shared" si="0"/>
        <v>45.965135354705737</v>
      </c>
      <c r="M8" s="109">
        <f t="shared" si="0"/>
        <v>39.493251321408287</v>
      </c>
      <c r="N8" s="110">
        <f t="shared" si="0"/>
        <v>34.225241993099232</v>
      </c>
    </row>
    <row r="9" spans="2:16" x14ac:dyDescent="0.2">
      <c r="B9" s="85" t="s">
        <v>86</v>
      </c>
      <c r="C9" s="102">
        <v>6977</v>
      </c>
      <c r="D9" s="4">
        <v>3648</v>
      </c>
      <c r="E9" s="4">
        <v>4009</v>
      </c>
      <c r="F9" s="103">
        <v>3046</v>
      </c>
      <c r="G9" s="104">
        <v>82349924.5</v>
      </c>
      <c r="H9" s="105">
        <v>81012161</v>
      </c>
      <c r="I9" s="106">
        <v>80274982.5</v>
      </c>
      <c r="J9" s="107">
        <v>83092962</v>
      </c>
      <c r="K9" s="108">
        <f t="shared" si="0"/>
        <v>84.723817809936179</v>
      </c>
      <c r="L9" s="109">
        <f t="shared" si="0"/>
        <v>45.030276380357265</v>
      </c>
      <c r="M9" s="109">
        <f t="shared" si="0"/>
        <v>49.940839289500936</v>
      </c>
      <c r="N9" s="110">
        <f t="shared" si="0"/>
        <v>36.6577376312569</v>
      </c>
    </row>
    <row r="10" spans="2:16" x14ac:dyDescent="0.2">
      <c r="B10" s="85" t="s">
        <v>58</v>
      </c>
      <c r="C10" s="102">
        <v>199</v>
      </c>
      <c r="D10" s="4">
        <v>79</v>
      </c>
      <c r="E10" s="4">
        <v>101</v>
      </c>
      <c r="F10" s="103">
        <v>52</v>
      </c>
      <c r="G10" s="104">
        <v>1388115</v>
      </c>
      <c r="H10" s="105">
        <v>1331475</v>
      </c>
      <c r="I10" s="106">
        <v>1327438.5</v>
      </c>
      <c r="J10" s="107">
        <v>1326898</v>
      </c>
      <c r="K10" s="108">
        <f t="shared" si="0"/>
        <v>143.35988012520576</v>
      </c>
      <c r="L10" s="109">
        <f t="shared" si="0"/>
        <v>59.332694943577614</v>
      </c>
      <c r="M10" s="109">
        <f t="shared" si="0"/>
        <v>76.086387429624807</v>
      </c>
      <c r="N10" s="110">
        <f t="shared" si="0"/>
        <v>39.189146415172836</v>
      </c>
    </row>
    <row r="11" spans="2:16" x14ac:dyDescent="0.2">
      <c r="B11" s="85" t="s">
        <v>87</v>
      </c>
      <c r="C11" s="102">
        <v>412</v>
      </c>
      <c r="D11" s="4">
        <v>212</v>
      </c>
      <c r="E11" s="4">
        <v>186</v>
      </c>
      <c r="F11" s="103">
        <v>140</v>
      </c>
      <c r="G11" s="104">
        <v>3866242.5</v>
      </c>
      <c r="H11" s="105">
        <v>4560154.5</v>
      </c>
      <c r="I11" s="106">
        <v>4580084</v>
      </c>
      <c r="J11" s="107">
        <v>4934340</v>
      </c>
      <c r="K11" s="108">
        <f t="shared" si="0"/>
        <v>106.5634139607125</v>
      </c>
      <c r="L11" s="109">
        <f t="shared" si="0"/>
        <v>46.489652927329551</v>
      </c>
      <c r="M11" s="109">
        <f t="shared" si="0"/>
        <v>40.61060888839593</v>
      </c>
      <c r="N11" s="110">
        <f t="shared" si="0"/>
        <v>28.372588836602262</v>
      </c>
    </row>
    <row r="12" spans="2:16" x14ac:dyDescent="0.2">
      <c r="B12" s="85" t="s">
        <v>88</v>
      </c>
      <c r="C12" s="102">
        <v>1880</v>
      </c>
      <c r="D12" s="4">
        <v>1258</v>
      </c>
      <c r="E12" s="4">
        <v>1141</v>
      </c>
      <c r="F12" s="103">
        <v>688</v>
      </c>
      <c r="G12" s="104">
        <v>10862131.5</v>
      </c>
      <c r="H12" s="105">
        <v>11121340.5</v>
      </c>
      <c r="I12" s="106">
        <v>11104899</v>
      </c>
      <c r="J12" s="107">
        <v>10721582</v>
      </c>
      <c r="K12" s="108">
        <f t="shared" si="0"/>
        <v>173.07836864247133</v>
      </c>
      <c r="L12" s="109">
        <f t="shared" si="0"/>
        <v>113.11586044865724</v>
      </c>
      <c r="M12" s="109">
        <f t="shared" si="0"/>
        <v>102.74744506906366</v>
      </c>
      <c r="N12" s="110">
        <f t="shared" si="0"/>
        <v>64.169634667719748</v>
      </c>
    </row>
    <row r="13" spans="2:16" x14ac:dyDescent="0.2">
      <c r="B13" s="85" t="s">
        <v>89</v>
      </c>
      <c r="C13" s="102">
        <v>5478</v>
      </c>
      <c r="D13" s="4">
        <v>2444</v>
      </c>
      <c r="E13" s="4">
        <v>1983</v>
      </c>
      <c r="F13" s="103">
        <v>1755</v>
      </c>
      <c r="G13" s="104">
        <v>40850411.5</v>
      </c>
      <c r="H13" s="105">
        <v>46576896.5</v>
      </c>
      <c r="I13" s="106">
        <v>46742696.5</v>
      </c>
      <c r="J13" s="107">
        <v>47134837</v>
      </c>
      <c r="K13" s="108">
        <f t="shared" si="0"/>
        <v>134.09901635874587</v>
      </c>
      <c r="L13" s="109">
        <f t="shared" si="0"/>
        <v>52.472366852523116</v>
      </c>
      <c r="M13" s="109">
        <f t="shared" si="0"/>
        <v>42.423739931221128</v>
      </c>
      <c r="N13" s="110">
        <f t="shared" si="0"/>
        <v>37.233607066467634</v>
      </c>
    </row>
    <row r="14" spans="2:16" x14ac:dyDescent="0.2">
      <c r="B14" s="85" t="s">
        <v>90</v>
      </c>
      <c r="C14" s="102">
        <v>8136</v>
      </c>
      <c r="D14" s="4">
        <v>3992</v>
      </c>
      <c r="E14" s="4">
        <v>3963</v>
      </c>
      <c r="F14" s="103">
        <v>3237</v>
      </c>
      <c r="G14" s="104">
        <v>61201675.5</v>
      </c>
      <c r="H14" s="105">
        <v>64818788.5</v>
      </c>
      <c r="I14" s="106">
        <v>65127852</v>
      </c>
      <c r="J14" s="107">
        <v>67248926</v>
      </c>
      <c r="K14" s="108">
        <f t="shared" si="0"/>
        <v>132.93753697968614</v>
      </c>
      <c r="L14" s="109">
        <f t="shared" si="0"/>
        <v>61.58708134447776</v>
      </c>
      <c r="M14" s="109">
        <f t="shared" si="0"/>
        <v>60.849542527519567</v>
      </c>
      <c r="N14" s="110">
        <f t="shared" si="0"/>
        <v>48.134597718333822</v>
      </c>
    </row>
    <row r="15" spans="2:16" x14ac:dyDescent="0.2">
      <c r="B15" s="85" t="s">
        <v>91</v>
      </c>
      <c r="C15" s="102">
        <v>647</v>
      </c>
      <c r="D15" s="4">
        <v>426</v>
      </c>
      <c r="E15" s="4">
        <v>418</v>
      </c>
      <c r="F15" s="103">
        <v>297</v>
      </c>
      <c r="G15" s="104">
        <v>4300450</v>
      </c>
      <c r="H15" s="105">
        <v>4296352</v>
      </c>
      <c r="I15" s="106">
        <v>4282920.5</v>
      </c>
      <c r="J15" s="107">
        <v>4067205.5</v>
      </c>
      <c r="K15" s="108">
        <f t="shared" si="0"/>
        <v>150.44937157739307</v>
      </c>
      <c r="L15" s="109">
        <f t="shared" si="0"/>
        <v>99.153886832363824</v>
      </c>
      <c r="M15" s="109">
        <f t="shared" si="0"/>
        <v>97.596955161787378</v>
      </c>
      <c r="N15" s="110">
        <f t="shared" si="0"/>
        <v>73.023111322995604</v>
      </c>
    </row>
    <row r="16" spans="2:16" s="1" customFormat="1" ht="15" x14ac:dyDescent="0.25">
      <c r="B16" s="85" t="s">
        <v>22</v>
      </c>
      <c r="C16" s="93">
        <v>7096</v>
      </c>
      <c r="D16" s="94">
        <v>4114</v>
      </c>
      <c r="E16" s="94">
        <v>3860</v>
      </c>
      <c r="F16" s="95">
        <v>3173</v>
      </c>
      <c r="G16" s="96">
        <v>56974099.5</v>
      </c>
      <c r="H16" s="97">
        <v>59277416.5</v>
      </c>
      <c r="I16" s="97">
        <v>59379448.5</v>
      </c>
      <c r="J16" s="98">
        <v>59729080.5</v>
      </c>
      <c r="K16" s="99">
        <f t="shared" si="0"/>
        <v>124.54782194495236</v>
      </c>
      <c r="L16" s="100">
        <f t="shared" si="0"/>
        <v>69.402484840073953</v>
      </c>
      <c r="M16" s="100">
        <f t="shared" si="0"/>
        <v>65.005655955191287</v>
      </c>
      <c r="N16" s="101">
        <f t="shared" si="0"/>
        <v>53.123201854748125</v>
      </c>
    </row>
    <row r="17" spans="2:16" x14ac:dyDescent="0.2">
      <c r="B17" s="85" t="s">
        <v>92</v>
      </c>
      <c r="C17" s="102">
        <v>98</v>
      </c>
      <c r="D17" s="4">
        <v>60</v>
      </c>
      <c r="E17" s="4">
        <v>71</v>
      </c>
      <c r="F17" s="103">
        <v>52</v>
      </c>
      <c r="G17" s="104">
        <v>701544</v>
      </c>
      <c r="H17" s="105">
        <v>829445.5</v>
      </c>
      <c r="I17" s="106">
        <v>850881</v>
      </c>
      <c r="J17" s="107">
        <v>881952</v>
      </c>
      <c r="K17" s="108">
        <f t="shared" si="0"/>
        <v>139.69187962551172</v>
      </c>
      <c r="L17" s="109">
        <f t="shared" si="0"/>
        <v>72.337483294562446</v>
      </c>
      <c r="M17" s="109">
        <f t="shared" si="0"/>
        <v>83.442925626497711</v>
      </c>
      <c r="N17" s="110">
        <f t="shared" si="0"/>
        <v>58.960124814048839</v>
      </c>
    </row>
    <row r="18" spans="2:16" x14ac:dyDescent="0.2">
      <c r="B18" s="85" t="s">
        <v>93</v>
      </c>
      <c r="C18" s="102">
        <v>558</v>
      </c>
      <c r="D18" s="4">
        <v>218</v>
      </c>
      <c r="E18" s="4">
        <v>179</v>
      </c>
      <c r="F18" s="103">
        <v>132</v>
      </c>
      <c r="G18" s="104">
        <v>2337170</v>
      </c>
      <c r="H18" s="105">
        <v>2097554.5</v>
      </c>
      <c r="I18" s="106">
        <v>2059709</v>
      </c>
      <c r="J18" s="107">
        <v>1913821.5</v>
      </c>
      <c r="K18" s="108">
        <f t="shared" si="0"/>
        <v>238.75028346247814</v>
      </c>
      <c r="L18" s="109">
        <f t="shared" si="0"/>
        <v>103.93055341351084</v>
      </c>
      <c r="M18" s="109">
        <f t="shared" si="0"/>
        <v>86.905480337270944</v>
      </c>
      <c r="N18" s="110">
        <f t="shared" si="0"/>
        <v>68.97194957836976</v>
      </c>
    </row>
    <row r="19" spans="2:16" x14ac:dyDescent="0.2">
      <c r="B19" s="85" t="s">
        <v>94</v>
      </c>
      <c r="C19" s="102">
        <v>706</v>
      </c>
      <c r="D19" s="4">
        <v>299</v>
      </c>
      <c r="E19" s="4">
        <v>296</v>
      </c>
      <c r="F19" s="103">
        <v>186</v>
      </c>
      <c r="G19" s="104">
        <v>3470817.5</v>
      </c>
      <c r="H19" s="105">
        <v>3097282</v>
      </c>
      <c r="I19" s="106">
        <v>3028114.5</v>
      </c>
      <c r="J19" s="107">
        <v>2794137</v>
      </c>
      <c r="K19" s="108">
        <f t="shared" si="0"/>
        <v>203.41029166759702</v>
      </c>
      <c r="L19" s="109">
        <f t="shared" si="0"/>
        <v>96.536253398947849</v>
      </c>
      <c r="M19" s="109">
        <f t="shared" si="0"/>
        <v>97.750596947374348</v>
      </c>
      <c r="N19" s="110">
        <f t="shared" si="0"/>
        <v>66.567959981919287</v>
      </c>
    </row>
    <row r="20" spans="2:16" x14ac:dyDescent="0.2">
      <c r="B20" s="85" t="s">
        <v>95</v>
      </c>
      <c r="C20" s="102">
        <v>70</v>
      </c>
      <c r="D20" s="4">
        <v>32</v>
      </c>
      <c r="E20" s="4">
        <v>33</v>
      </c>
      <c r="F20" s="103">
        <v>22</v>
      </c>
      <c r="G20" s="104">
        <v>441525</v>
      </c>
      <c r="H20" s="105">
        <v>506953</v>
      </c>
      <c r="I20" s="106">
        <v>518346.5</v>
      </c>
      <c r="J20" s="107">
        <v>620001</v>
      </c>
      <c r="K20" s="108">
        <f t="shared" si="0"/>
        <v>158.54141894569955</v>
      </c>
      <c r="L20" s="109">
        <f t="shared" si="0"/>
        <v>63.122222375644292</v>
      </c>
      <c r="M20" s="109">
        <f t="shared" si="0"/>
        <v>63.663977667448314</v>
      </c>
      <c r="N20" s="110">
        <f t="shared" si="0"/>
        <v>35.483813735784302</v>
      </c>
      <c r="P20" s="10" t="s">
        <v>96</v>
      </c>
    </row>
    <row r="21" spans="2:16" x14ac:dyDescent="0.2">
      <c r="B21" s="85" t="s">
        <v>97</v>
      </c>
      <c r="C21" s="102">
        <v>1239</v>
      </c>
      <c r="D21" s="4">
        <v>740</v>
      </c>
      <c r="E21" s="4">
        <v>638</v>
      </c>
      <c r="F21" s="103">
        <v>602</v>
      </c>
      <c r="G21" s="104">
        <v>10187575.5</v>
      </c>
      <c r="H21" s="105">
        <v>10000023</v>
      </c>
      <c r="I21" s="106">
        <v>9958823.5</v>
      </c>
      <c r="J21" s="107">
        <v>9771141</v>
      </c>
      <c r="K21" s="108">
        <f t="shared" si="0"/>
        <v>121.61873058020528</v>
      </c>
      <c r="L21" s="109">
        <f t="shared" si="0"/>
        <v>73.999829800391453</v>
      </c>
      <c r="M21" s="109">
        <f t="shared" si="0"/>
        <v>64.063792274258091</v>
      </c>
      <c r="N21" s="110">
        <f t="shared" si="0"/>
        <v>61.610000306003165</v>
      </c>
    </row>
    <row r="22" spans="2:16" x14ac:dyDescent="0.2">
      <c r="B22" s="85" t="s">
        <v>69</v>
      </c>
      <c r="C22" s="102">
        <v>16</v>
      </c>
      <c r="D22" s="4">
        <v>13</v>
      </c>
      <c r="E22" s="4">
        <v>16</v>
      </c>
      <c r="F22" s="103">
        <v>16</v>
      </c>
      <c r="G22" s="104">
        <v>393028</v>
      </c>
      <c r="H22" s="105">
        <v>414508</v>
      </c>
      <c r="I22" s="106">
        <v>416267.5</v>
      </c>
      <c r="J22" s="107">
        <v>504061.5</v>
      </c>
      <c r="K22" s="108">
        <f t="shared" si="0"/>
        <v>40.709567766164241</v>
      </c>
      <c r="L22" s="109">
        <f t="shared" si="0"/>
        <v>31.362482750634488</v>
      </c>
      <c r="M22" s="109">
        <f t="shared" si="0"/>
        <v>38.43682247593194</v>
      </c>
      <c r="N22" s="110">
        <f t="shared" si="0"/>
        <v>31.742158446935541</v>
      </c>
    </row>
    <row r="23" spans="2:16" x14ac:dyDescent="0.2">
      <c r="B23" s="85" t="s">
        <v>98</v>
      </c>
      <c r="C23" s="102">
        <v>993</v>
      </c>
      <c r="D23" s="4">
        <v>537</v>
      </c>
      <c r="E23" s="4">
        <v>546</v>
      </c>
      <c r="F23" s="103">
        <v>586</v>
      </c>
      <c r="G23" s="104">
        <v>16046180</v>
      </c>
      <c r="H23" s="105">
        <v>16615394</v>
      </c>
      <c r="I23" s="106">
        <v>16693073.5</v>
      </c>
      <c r="J23" s="107">
        <v>17344874</v>
      </c>
      <c r="K23" s="108">
        <f t="shared" si="0"/>
        <v>61.883887629329848</v>
      </c>
      <c r="L23" s="109">
        <f t="shared" si="0"/>
        <v>32.319426189953724</v>
      </c>
      <c r="M23" s="109">
        <f t="shared" si="0"/>
        <v>32.70817683753684</v>
      </c>
      <c r="N23" s="110">
        <f t="shared" si="0"/>
        <v>33.785197863068937</v>
      </c>
    </row>
    <row r="24" spans="2:16" x14ac:dyDescent="0.2">
      <c r="B24" s="85" t="s">
        <v>71</v>
      </c>
      <c r="C24" s="102">
        <v>958</v>
      </c>
      <c r="D24" s="4">
        <v>552</v>
      </c>
      <c r="E24" s="4">
        <v>523</v>
      </c>
      <c r="F24" s="103">
        <v>416</v>
      </c>
      <c r="G24" s="104">
        <v>8042293</v>
      </c>
      <c r="H24" s="105">
        <v>8363403.5</v>
      </c>
      <c r="I24" s="106">
        <v>8391642.5</v>
      </c>
      <c r="J24" s="107">
        <v>8879919.5</v>
      </c>
      <c r="K24" s="108">
        <f t="shared" si="0"/>
        <v>119.12025587727283</v>
      </c>
      <c r="L24" s="109">
        <f t="shared" si="0"/>
        <v>66.00183764899063</v>
      </c>
      <c r="M24" s="109">
        <f t="shared" si="0"/>
        <v>62.323913345927217</v>
      </c>
      <c r="N24" s="110">
        <f t="shared" si="0"/>
        <v>46.847271532134947</v>
      </c>
    </row>
    <row r="25" spans="2:16" x14ac:dyDescent="0.2">
      <c r="B25" s="85" t="s">
        <v>99</v>
      </c>
      <c r="C25" s="102">
        <v>5534</v>
      </c>
      <c r="D25" s="4">
        <v>3908</v>
      </c>
      <c r="E25" s="4">
        <v>4189</v>
      </c>
      <c r="F25" s="103">
        <v>2909</v>
      </c>
      <c r="G25" s="104">
        <v>38248076</v>
      </c>
      <c r="H25" s="105">
        <v>38042793.5</v>
      </c>
      <c r="I25" s="106">
        <v>38063255</v>
      </c>
      <c r="J25" s="107">
        <v>37965475</v>
      </c>
      <c r="K25" s="108">
        <f t="shared" si="0"/>
        <v>144.68701641358379</v>
      </c>
      <c r="L25" s="109">
        <f t="shared" si="0"/>
        <v>102.72642044543863</v>
      </c>
      <c r="M25" s="109">
        <f t="shared" si="0"/>
        <v>110.05364622652476</v>
      </c>
      <c r="N25" s="110">
        <f t="shared" si="0"/>
        <v>76.622246923026765</v>
      </c>
    </row>
    <row r="26" spans="2:16" x14ac:dyDescent="0.2">
      <c r="B26" s="85" t="s">
        <v>100</v>
      </c>
      <c r="C26" s="102">
        <v>1655</v>
      </c>
      <c r="D26" s="4">
        <v>937</v>
      </c>
      <c r="E26" s="4">
        <v>891</v>
      </c>
      <c r="F26" s="103">
        <v>688</v>
      </c>
      <c r="G26" s="104">
        <v>10362721.5</v>
      </c>
      <c r="H26" s="105">
        <v>10573100</v>
      </c>
      <c r="I26" s="106">
        <v>10557559.5</v>
      </c>
      <c r="J26" s="107">
        <v>10286263</v>
      </c>
      <c r="K26" s="108">
        <f t="shared" si="0"/>
        <v>159.70708080883963</v>
      </c>
      <c r="L26" s="109">
        <f t="shared" si="0"/>
        <v>88.621123416973262</v>
      </c>
      <c r="M26" s="109">
        <f t="shared" si="0"/>
        <v>84.394504241250075</v>
      </c>
      <c r="N26" s="110">
        <f t="shared" si="0"/>
        <v>66.885320742819815</v>
      </c>
    </row>
    <row r="27" spans="2:16" x14ac:dyDescent="0.2">
      <c r="B27" s="85" t="s">
        <v>74</v>
      </c>
      <c r="C27" s="102">
        <v>2450</v>
      </c>
      <c r="D27" s="4">
        <v>2377</v>
      </c>
      <c r="E27" s="4">
        <v>2018</v>
      </c>
      <c r="F27" s="103">
        <v>1864</v>
      </c>
      <c r="G27" s="104">
        <v>22131970</v>
      </c>
      <c r="H27" s="105">
        <v>20246871</v>
      </c>
      <c r="I27" s="106">
        <v>20147527.5</v>
      </c>
      <c r="J27" s="107">
        <v>19371648</v>
      </c>
      <c r="K27" s="108">
        <f t="shared" si="0"/>
        <v>110.69958977894873</v>
      </c>
      <c r="L27" s="109">
        <f t="shared" si="0"/>
        <v>117.40085665582598</v>
      </c>
      <c r="M27" s="109">
        <f t="shared" si="0"/>
        <v>100.16117362291725</v>
      </c>
      <c r="N27" s="110">
        <f t="shared" si="0"/>
        <v>96.223098829794964</v>
      </c>
    </row>
    <row r="28" spans="2:16" x14ac:dyDescent="0.2">
      <c r="B28" s="85" t="s">
        <v>75</v>
      </c>
      <c r="C28" s="102">
        <v>278</v>
      </c>
      <c r="D28" s="4">
        <v>138</v>
      </c>
      <c r="E28" s="4">
        <v>141</v>
      </c>
      <c r="F28" s="103">
        <v>102</v>
      </c>
      <c r="G28" s="104">
        <v>1992060</v>
      </c>
      <c r="H28" s="105">
        <v>2048582.5</v>
      </c>
      <c r="I28" s="106">
        <v>2052842.5</v>
      </c>
      <c r="J28" s="107">
        <v>2088384.5</v>
      </c>
      <c r="K28" s="108">
        <f t="shared" si="0"/>
        <v>139.5540294971035</v>
      </c>
      <c r="L28" s="109">
        <f t="shared" si="0"/>
        <v>67.36365267203054</v>
      </c>
      <c r="M28" s="109">
        <f t="shared" si="0"/>
        <v>68.685249842596306</v>
      </c>
      <c r="N28" s="110">
        <f t="shared" si="0"/>
        <v>48.841580657201774</v>
      </c>
    </row>
    <row r="29" spans="2:16" x14ac:dyDescent="0.2">
      <c r="B29" s="85" t="s">
        <v>101</v>
      </c>
      <c r="C29" s="102">
        <v>625</v>
      </c>
      <c r="D29" s="4">
        <v>371</v>
      </c>
      <c r="E29" s="4">
        <v>325</v>
      </c>
      <c r="F29" s="103">
        <v>270</v>
      </c>
      <c r="G29" s="104">
        <v>5378867</v>
      </c>
      <c r="H29" s="105">
        <v>5391428</v>
      </c>
      <c r="I29" s="106">
        <v>5398384</v>
      </c>
      <c r="J29" s="107">
        <v>5454147</v>
      </c>
      <c r="K29" s="108">
        <f t="shared" si="0"/>
        <v>116.19547387953634</v>
      </c>
      <c r="L29" s="109">
        <f t="shared" si="0"/>
        <v>68.812937871005602</v>
      </c>
      <c r="M29" s="109">
        <f t="shared" si="0"/>
        <v>60.203201550686281</v>
      </c>
      <c r="N29" s="110">
        <f t="shared" si="0"/>
        <v>49.50361623916627</v>
      </c>
    </row>
    <row r="30" spans="2:16" x14ac:dyDescent="0.2">
      <c r="B30" s="85" t="s">
        <v>102</v>
      </c>
      <c r="C30" s="102">
        <v>433</v>
      </c>
      <c r="D30" s="4">
        <v>272</v>
      </c>
      <c r="E30" s="4">
        <v>292</v>
      </c>
      <c r="F30" s="103">
        <v>211</v>
      </c>
      <c r="G30" s="104">
        <v>5188008</v>
      </c>
      <c r="H30" s="105">
        <v>5363351.5</v>
      </c>
      <c r="I30" s="106">
        <v>5388271.5</v>
      </c>
      <c r="J30" s="107">
        <v>5521605.5</v>
      </c>
      <c r="K30" s="108">
        <f t="shared" si="0"/>
        <v>83.46170630423083</v>
      </c>
      <c r="L30" s="109">
        <f t="shared" si="0"/>
        <v>50.714557865543583</v>
      </c>
      <c r="M30" s="109">
        <f t="shared" si="0"/>
        <v>54.191775600023128</v>
      </c>
      <c r="N30" s="110">
        <f t="shared" si="0"/>
        <v>38.213523222548226</v>
      </c>
    </row>
    <row r="31" spans="2:16" ht="15" thickBot="1" x14ac:dyDescent="0.25">
      <c r="B31" s="85" t="s">
        <v>103</v>
      </c>
      <c r="C31" s="111">
        <v>583</v>
      </c>
      <c r="D31" s="112">
        <v>266</v>
      </c>
      <c r="E31" s="112">
        <v>319</v>
      </c>
      <c r="F31" s="113">
        <v>221</v>
      </c>
      <c r="G31" s="114">
        <v>8895960</v>
      </c>
      <c r="H31" s="115">
        <v>9378126</v>
      </c>
      <c r="I31" s="116">
        <v>9449212.5</v>
      </c>
      <c r="J31" s="117">
        <v>10278887</v>
      </c>
      <c r="K31" s="118">
        <f t="shared" si="0"/>
        <v>65.535366615857086</v>
      </c>
      <c r="L31" s="119">
        <f t="shared" si="0"/>
        <v>28.363875682625718</v>
      </c>
      <c r="M31" s="119">
        <f t="shared" si="0"/>
        <v>33.759427042200606</v>
      </c>
      <c r="N31" s="120">
        <f t="shared" si="0"/>
        <v>21.500382288471506</v>
      </c>
    </row>
    <row r="32" spans="2:16" x14ac:dyDescent="0.2">
      <c r="I32" s="7" t="s">
        <v>104</v>
      </c>
      <c r="N32" s="121"/>
    </row>
    <row r="33" spans="2:30" x14ac:dyDescent="0.2">
      <c r="N33" s="121"/>
    </row>
    <row r="34" spans="2:30" x14ac:dyDescent="0.2">
      <c r="C34" s="122" t="s">
        <v>105</v>
      </c>
      <c r="F34" s="123"/>
      <c r="N34" s="121"/>
    </row>
    <row r="35" spans="2:30" ht="15" x14ac:dyDescent="0.25">
      <c r="B35" s="124"/>
      <c r="C35" s="125">
        <v>2019</v>
      </c>
      <c r="F35" s="91">
        <v>2011</v>
      </c>
      <c r="G35" s="91" t="s">
        <v>20</v>
      </c>
      <c r="R35" s="125"/>
      <c r="S35" s="125"/>
      <c r="T35" s="125"/>
      <c r="AD35" s="126"/>
    </row>
    <row r="36" spans="2:30" ht="15" customHeight="1" x14ac:dyDescent="0.25">
      <c r="B36" s="127" t="s">
        <v>74</v>
      </c>
      <c r="C36" s="128">
        <v>96.223098829794964</v>
      </c>
      <c r="E36" s="127" t="s">
        <v>74</v>
      </c>
      <c r="F36" s="109">
        <v>100.16117362291725</v>
      </c>
      <c r="G36" s="109">
        <v>96.223098829794964</v>
      </c>
      <c r="Q36" s="124"/>
      <c r="R36" s="129"/>
      <c r="S36" s="128"/>
      <c r="T36" s="128"/>
      <c r="AD36" s="126"/>
    </row>
    <row r="37" spans="2:30" x14ac:dyDescent="0.2">
      <c r="B37" s="127" t="s">
        <v>54</v>
      </c>
      <c r="C37" s="128">
        <v>90.026026552947158</v>
      </c>
      <c r="E37" s="127" t="s">
        <v>54</v>
      </c>
      <c r="F37" s="109">
        <v>89.272014618292403</v>
      </c>
      <c r="G37" s="109">
        <v>90.026026552947158</v>
      </c>
      <c r="Q37" s="124"/>
      <c r="R37" s="129"/>
      <c r="S37" s="128"/>
      <c r="T37" s="128"/>
    </row>
    <row r="38" spans="2:30" x14ac:dyDescent="0.2">
      <c r="B38" s="127" t="s">
        <v>72</v>
      </c>
      <c r="C38" s="128">
        <v>76.622246923026765</v>
      </c>
      <c r="E38" s="127" t="s">
        <v>72</v>
      </c>
      <c r="F38" s="109">
        <v>110.05364622652476</v>
      </c>
      <c r="G38" s="109">
        <v>76.622246923026765</v>
      </c>
      <c r="Q38" s="124"/>
      <c r="R38" s="129"/>
      <c r="S38" s="128"/>
      <c r="T38" s="128"/>
    </row>
    <row r="39" spans="2:30" x14ac:dyDescent="0.2">
      <c r="B39" s="127" t="s">
        <v>63</v>
      </c>
      <c r="C39" s="128">
        <v>73.023111322995604</v>
      </c>
      <c r="E39" s="127" t="s">
        <v>63</v>
      </c>
      <c r="F39" s="109">
        <v>97.596955161787378</v>
      </c>
      <c r="G39" s="109">
        <v>73.023111322995604</v>
      </c>
      <c r="Q39" s="124"/>
      <c r="R39" s="129"/>
      <c r="S39" s="128"/>
      <c r="T39" s="128"/>
    </row>
    <row r="40" spans="2:30" x14ac:dyDescent="0.2">
      <c r="B40" s="127" t="s">
        <v>65</v>
      </c>
      <c r="C40" s="128">
        <v>68.97194957836976</v>
      </c>
      <c r="E40" s="127" t="s">
        <v>65</v>
      </c>
      <c r="F40" s="109">
        <v>86.905480337270944</v>
      </c>
      <c r="G40" s="109">
        <v>68.97194957836976</v>
      </c>
      <c r="Q40" s="124"/>
      <c r="R40" s="129"/>
      <c r="S40" s="128"/>
      <c r="T40" s="128"/>
    </row>
    <row r="41" spans="2:30" x14ac:dyDescent="0.2">
      <c r="B41" s="127" t="s">
        <v>73</v>
      </c>
      <c r="C41" s="128">
        <v>66.885320742819815</v>
      </c>
      <c r="E41" s="127" t="s">
        <v>73</v>
      </c>
      <c r="F41" s="109">
        <v>84.394504241250075</v>
      </c>
      <c r="G41" s="109">
        <v>66.885320742819815</v>
      </c>
      <c r="Q41" s="124"/>
      <c r="R41" s="129"/>
      <c r="S41" s="128"/>
      <c r="T41" s="128"/>
    </row>
    <row r="42" spans="2:30" x14ac:dyDescent="0.2">
      <c r="B42" s="127" t="s">
        <v>66</v>
      </c>
      <c r="C42" s="128">
        <v>66.567959981919287</v>
      </c>
      <c r="E42" s="127" t="s">
        <v>66</v>
      </c>
      <c r="F42" s="109">
        <v>97.750596947374348</v>
      </c>
      <c r="G42" s="109">
        <v>66.567959981919287</v>
      </c>
      <c r="Q42" s="124"/>
      <c r="R42" s="129"/>
      <c r="S42" s="128"/>
      <c r="T42" s="128"/>
    </row>
    <row r="43" spans="2:30" x14ac:dyDescent="0.2">
      <c r="B43" s="127" t="s">
        <v>60</v>
      </c>
      <c r="C43" s="128">
        <v>64.169634667719748</v>
      </c>
      <c r="E43" s="127" t="s">
        <v>60</v>
      </c>
      <c r="F43" s="109">
        <v>102.74744506906366</v>
      </c>
      <c r="G43" s="109">
        <v>64.169634667719748</v>
      </c>
      <c r="Q43" s="124"/>
      <c r="R43" s="129"/>
      <c r="S43" s="128"/>
      <c r="T43" s="128"/>
    </row>
    <row r="44" spans="2:30" x14ac:dyDescent="0.2">
      <c r="B44" s="127" t="s">
        <v>68</v>
      </c>
      <c r="C44" s="128">
        <v>61.610000306003165</v>
      </c>
      <c r="E44" s="127" t="s">
        <v>68</v>
      </c>
      <c r="F44" s="109">
        <v>64.063792274258091</v>
      </c>
      <c r="G44" s="109">
        <v>61.610000306003165</v>
      </c>
      <c r="Q44" s="124"/>
      <c r="R44" s="129"/>
      <c r="S44" s="128"/>
      <c r="T44" s="128"/>
    </row>
    <row r="45" spans="2:30" x14ac:dyDescent="0.2">
      <c r="B45" s="127" t="s">
        <v>64</v>
      </c>
      <c r="C45" s="128">
        <v>58.960124814048839</v>
      </c>
      <c r="E45" s="127" t="s">
        <v>64</v>
      </c>
      <c r="F45" s="109">
        <v>83.442925626497711</v>
      </c>
      <c r="G45" s="109">
        <v>58.960124814048839</v>
      </c>
      <c r="Q45" s="124"/>
      <c r="R45" s="129"/>
      <c r="S45" s="128"/>
      <c r="T45" s="128"/>
    </row>
    <row r="46" spans="2:30" ht="14.25" customHeight="1" x14ac:dyDescent="0.2">
      <c r="B46" s="127" t="s">
        <v>55</v>
      </c>
      <c r="C46" s="128">
        <v>57.909253856599356</v>
      </c>
      <c r="E46" s="127" t="s">
        <v>55</v>
      </c>
      <c r="F46" s="109">
        <v>73.646486195618792</v>
      </c>
      <c r="G46" s="109">
        <v>57.909253856599356</v>
      </c>
      <c r="Q46" s="124"/>
      <c r="R46" s="129"/>
      <c r="S46" s="128"/>
      <c r="T46" s="128"/>
    </row>
    <row r="47" spans="2:30" x14ac:dyDescent="0.2">
      <c r="B47" s="127" t="s">
        <v>53</v>
      </c>
      <c r="C47" s="128">
        <v>56.227796385222902</v>
      </c>
      <c r="E47" s="127" t="s">
        <v>53</v>
      </c>
      <c r="F47" s="109">
        <v>80.085060480754066</v>
      </c>
      <c r="G47" s="109">
        <v>56.227796385222902</v>
      </c>
      <c r="Q47" s="124"/>
      <c r="R47" s="129"/>
      <c r="S47" s="128"/>
      <c r="T47" s="128"/>
    </row>
    <row r="48" spans="2:30" ht="15" customHeight="1" x14ac:dyDescent="0.25">
      <c r="B48" s="130" t="s">
        <v>27</v>
      </c>
      <c r="C48" s="131">
        <v>53.123201854748125</v>
      </c>
      <c r="E48" s="130" t="s">
        <v>27</v>
      </c>
      <c r="F48" s="100">
        <v>65.005655955191287</v>
      </c>
      <c r="G48" s="100">
        <v>53.123201854748125</v>
      </c>
      <c r="Q48" s="132"/>
      <c r="R48" s="133"/>
      <c r="S48" s="134"/>
      <c r="T48" s="134"/>
    </row>
    <row r="49" spans="2:20" ht="15" x14ac:dyDescent="0.25">
      <c r="B49" s="130" t="s">
        <v>26</v>
      </c>
      <c r="C49" s="131">
        <v>50.921585368238738</v>
      </c>
      <c r="E49" s="130" t="s">
        <v>26</v>
      </c>
      <c r="F49" s="100">
        <v>65.124733489958416</v>
      </c>
      <c r="G49" s="100">
        <v>50.921585368238738</v>
      </c>
      <c r="Q49" s="132"/>
      <c r="R49" s="133"/>
      <c r="S49" s="134"/>
      <c r="T49" s="134"/>
    </row>
    <row r="50" spans="2:20" x14ac:dyDescent="0.2">
      <c r="B50" s="127" t="s">
        <v>76</v>
      </c>
      <c r="C50" s="128">
        <v>49.50361623916627</v>
      </c>
      <c r="E50" s="127" t="s">
        <v>76</v>
      </c>
      <c r="F50" s="109">
        <v>60.203201550686281</v>
      </c>
      <c r="G50" s="109">
        <v>49.50361623916627</v>
      </c>
      <c r="Q50" s="124"/>
      <c r="R50" s="129"/>
      <c r="S50" s="128"/>
      <c r="T50" s="128"/>
    </row>
    <row r="51" spans="2:20" x14ac:dyDescent="0.2">
      <c r="B51" s="127" t="s">
        <v>75</v>
      </c>
      <c r="C51" s="128">
        <v>48.841580657201774</v>
      </c>
      <c r="E51" s="127" t="s">
        <v>75</v>
      </c>
      <c r="F51" s="109">
        <v>68.685249842596306</v>
      </c>
      <c r="G51" s="109">
        <v>48.841580657201774</v>
      </c>
      <c r="Q51" s="124"/>
      <c r="R51" s="129"/>
      <c r="S51" s="128"/>
      <c r="T51" s="128"/>
    </row>
    <row r="52" spans="2:20" ht="14.25" customHeight="1" x14ac:dyDescent="0.2">
      <c r="B52" s="127" t="s">
        <v>62</v>
      </c>
      <c r="C52" s="128">
        <v>48.134597718333822</v>
      </c>
      <c r="E52" s="127" t="s">
        <v>62</v>
      </c>
      <c r="F52" s="109">
        <v>60.849542527519567</v>
      </c>
      <c r="G52" s="109">
        <v>48.134597718333822</v>
      </c>
      <c r="Q52" s="124"/>
      <c r="R52" s="129"/>
      <c r="S52" s="128"/>
      <c r="T52" s="128"/>
    </row>
    <row r="53" spans="2:20" x14ac:dyDescent="0.2">
      <c r="B53" s="127" t="s">
        <v>71</v>
      </c>
      <c r="C53" s="128">
        <v>46.847271532134947</v>
      </c>
      <c r="E53" s="127" t="s">
        <v>71</v>
      </c>
      <c r="F53" s="109">
        <v>62.323913345927217</v>
      </c>
      <c r="G53" s="109">
        <v>46.847271532134947</v>
      </c>
      <c r="Q53" s="124"/>
      <c r="R53" s="129"/>
      <c r="S53" s="128"/>
      <c r="T53" s="128"/>
    </row>
    <row r="54" spans="2:20" x14ac:dyDescent="0.2">
      <c r="B54" s="127" t="s">
        <v>58</v>
      </c>
      <c r="C54" s="128">
        <v>39.189146415172836</v>
      </c>
      <c r="E54" s="127" t="s">
        <v>58</v>
      </c>
      <c r="F54" s="109">
        <v>76.086387429624807</v>
      </c>
      <c r="G54" s="109">
        <v>39.189146415172836</v>
      </c>
      <c r="Q54" s="124"/>
      <c r="R54" s="129"/>
      <c r="S54" s="128"/>
      <c r="T54" s="128"/>
    </row>
    <row r="55" spans="2:20" x14ac:dyDescent="0.2">
      <c r="B55" s="127" t="s">
        <v>77</v>
      </c>
      <c r="C55" s="128">
        <v>38.213523222548226</v>
      </c>
      <c r="E55" s="127" t="s">
        <v>77</v>
      </c>
      <c r="F55" s="109">
        <v>54.191775600023128</v>
      </c>
      <c r="G55" s="109">
        <v>38.213523222548226</v>
      </c>
      <c r="Q55" s="124"/>
      <c r="R55" s="129"/>
      <c r="S55" s="128"/>
      <c r="T55" s="128"/>
    </row>
    <row r="56" spans="2:20" x14ac:dyDescent="0.2">
      <c r="B56" s="127" t="s">
        <v>61</v>
      </c>
      <c r="C56" s="128">
        <v>37.233607066467634</v>
      </c>
      <c r="E56" s="127" t="s">
        <v>61</v>
      </c>
      <c r="F56" s="109">
        <v>42.423739931221128</v>
      </c>
      <c r="G56" s="109">
        <v>37.233607066467634</v>
      </c>
      <c r="Q56" s="124"/>
      <c r="R56" s="129"/>
      <c r="S56" s="128"/>
      <c r="T56" s="128"/>
    </row>
    <row r="57" spans="2:20" x14ac:dyDescent="0.2">
      <c r="B57" s="127" t="s">
        <v>57</v>
      </c>
      <c r="C57" s="128">
        <v>36.6577376312569</v>
      </c>
      <c r="E57" s="127" t="s">
        <v>57</v>
      </c>
      <c r="F57" s="109">
        <v>49.940839289500936</v>
      </c>
      <c r="G57" s="109">
        <v>36.6577376312569</v>
      </c>
      <c r="Q57" s="124"/>
      <c r="R57" s="129"/>
      <c r="S57" s="128"/>
      <c r="T57" s="128"/>
    </row>
    <row r="58" spans="2:20" x14ac:dyDescent="0.2">
      <c r="B58" s="127" t="s">
        <v>67</v>
      </c>
      <c r="C58" s="128">
        <v>35.483813735784302</v>
      </c>
      <c r="E58" s="127" t="s">
        <v>67</v>
      </c>
      <c r="F58" s="109">
        <v>63.663977667448314</v>
      </c>
      <c r="G58" s="109">
        <v>35.483813735784302</v>
      </c>
      <c r="Q58" s="124"/>
      <c r="R58" s="129"/>
      <c r="S58" s="128"/>
      <c r="T58" s="128"/>
    </row>
    <row r="59" spans="2:20" x14ac:dyDescent="0.2">
      <c r="B59" s="127" t="s">
        <v>56</v>
      </c>
      <c r="C59" s="128">
        <v>34.225241993099232</v>
      </c>
      <c r="E59" s="127" t="s">
        <v>56</v>
      </c>
      <c r="F59" s="109">
        <v>39.493251321408287</v>
      </c>
      <c r="G59" s="109">
        <v>34.225241993099232</v>
      </c>
      <c r="Q59" s="124"/>
      <c r="R59" s="129"/>
      <c r="S59" s="128"/>
      <c r="T59" s="128"/>
    </row>
    <row r="60" spans="2:20" x14ac:dyDescent="0.2">
      <c r="B60" s="127" t="s">
        <v>70</v>
      </c>
      <c r="C60" s="128">
        <v>33.785197863068937</v>
      </c>
      <c r="E60" s="127" t="s">
        <v>70</v>
      </c>
      <c r="F60" s="109">
        <v>32.70817683753684</v>
      </c>
      <c r="G60" s="109">
        <v>33.785197863068937</v>
      </c>
      <c r="Q60" s="124"/>
      <c r="R60" s="129"/>
      <c r="S60" s="128"/>
      <c r="T60" s="128"/>
    </row>
    <row r="61" spans="2:20" x14ac:dyDescent="0.2">
      <c r="B61" s="127" t="s">
        <v>69</v>
      </c>
      <c r="C61" s="128">
        <v>31.742158446935541</v>
      </c>
      <c r="E61" s="127" t="s">
        <v>69</v>
      </c>
      <c r="F61" s="109">
        <v>38.43682247593194</v>
      </c>
      <c r="G61" s="109">
        <v>31.742158446935541</v>
      </c>
      <c r="Q61" s="124"/>
      <c r="R61" s="129"/>
      <c r="S61" s="128"/>
      <c r="T61" s="128"/>
    </row>
    <row r="62" spans="2:20" x14ac:dyDescent="0.2">
      <c r="B62" s="127" t="s">
        <v>59</v>
      </c>
      <c r="C62" s="128">
        <v>28.372588836602262</v>
      </c>
      <c r="E62" s="127" t="s">
        <v>59</v>
      </c>
      <c r="F62" s="109">
        <v>40.61060888839593</v>
      </c>
      <c r="G62" s="109">
        <v>28.372588836602262</v>
      </c>
      <c r="Q62" s="124"/>
      <c r="R62" s="129"/>
      <c r="S62" s="128"/>
      <c r="T62" s="128"/>
    </row>
    <row r="63" spans="2:20" x14ac:dyDescent="0.2">
      <c r="B63" s="127" t="s">
        <v>78</v>
      </c>
      <c r="C63" s="128">
        <v>21.500382288471506</v>
      </c>
      <c r="E63" s="127" t="s">
        <v>78</v>
      </c>
      <c r="F63" s="109">
        <v>33.759427042200606</v>
      </c>
      <c r="G63" s="109">
        <v>21.500382288471506</v>
      </c>
      <c r="Q63" s="124"/>
      <c r="R63" s="129"/>
      <c r="S63" s="128"/>
      <c r="T63" s="128"/>
    </row>
    <row r="71" spans="20:20" x14ac:dyDescent="0.2">
      <c r="T71" s="7"/>
    </row>
    <row r="72" spans="20:20" ht="15" customHeight="1" x14ac:dyDescent="0.2">
      <c r="T72" s="9"/>
    </row>
    <row r="73" spans="20:20" x14ac:dyDescent="0.2">
      <c r="T73" s="9"/>
    </row>
    <row r="74" spans="20:20" x14ac:dyDescent="0.2">
      <c r="T74" s="9"/>
    </row>
    <row r="75" spans="20:20" x14ac:dyDescent="0.2">
      <c r="T75" s="9"/>
    </row>
    <row r="76" spans="20:20" x14ac:dyDescent="0.2">
      <c r="T76" s="9"/>
    </row>
    <row r="77" spans="20:20" x14ac:dyDescent="0.2">
      <c r="T77" s="9"/>
    </row>
    <row r="78" spans="20:20" x14ac:dyDescent="0.2">
      <c r="T78" s="9"/>
    </row>
    <row r="79" spans="20:20" x14ac:dyDescent="0.2">
      <c r="T79" s="9"/>
    </row>
    <row r="80" spans="20:20" x14ac:dyDescent="0.2">
      <c r="T80" s="9"/>
    </row>
    <row r="81" spans="20:20" x14ac:dyDescent="0.2">
      <c r="T81" s="9"/>
    </row>
    <row r="82" spans="20:20" ht="14.25" customHeight="1" x14ac:dyDescent="0.2">
      <c r="T82" s="9"/>
    </row>
    <row r="83" spans="20:20" x14ac:dyDescent="0.2">
      <c r="T83" s="9"/>
    </row>
    <row r="84" spans="20:20" ht="15" customHeight="1" x14ac:dyDescent="0.2">
      <c r="T84" s="9"/>
    </row>
    <row r="85" spans="20:20" x14ac:dyDescent="0.2">
      <c r="T85" s="9"/>
    </row>
    <row r="86" spans="20:20" x14ac:dyDescent="0.2">
      <c r="T86" s="9"/>
    </row>
    <row r="87" spans="20:20" x14ac:dyDescent="0.2">
      <c r="T87" s="9"/>
    </row>
    <row r="88" spans="20:20" ht="14.25" customHeight="1" x14ac:dyDescent="0.2">
      <c r="T88" s="9"/>
    </row>
    <row r="89" spans="20:20" x14ac:dyDescent="0.2">
      <c r="T89" s="9"/>
    </row>
    <row r="90" spans="20:20" x14ac:dyDescent="0.2">
      <c r="T90" s="9"/>
    </row>
    <row r="91" spans="20:20" x14ac:dyDescent="0.2">
      <c r="T91" s="9"/>
    </row>
    <row r="92" spans="20:20" x14ac:dyDescent="0.2">
      <c r="T92" s="9"/>
    </row>
    <row r="93" spans="20:20" x14ac:dyDescent="0.2">
      <c r="T93" s="9"/>
    </row>
    <row r="94" spans="20:20" x14ac:dyDescent="0.2">
      <c r="T94" s="9"/>
    </row>
    <row r="95" spans="20:20" x14ac:dyDescent="0.2">
      <c r="T95" s="9"/>
    </row>
    <row r="96" spans="20:20" x14ac:dyDescent="0.2">
      <c r="T96" s="9"/>
    </row>
    <row r="97" spans="20:20" x14ac:dyDescent="0.2">
      <c r="T97" s="9"/>
    </row>
    <row r="98" spans="20:20" x14ac:dyDescent="0.2">
      <c r="T98" s="9"/>
    </row>
    <row r="99" spans="20:20" x14ac:dyDescent="0.2">
      <c r="T99" s="9"/>
    </row>
    <row r="100" spans="20:20" x14ac:dyDescent="0.2">
      <c r="T100" s="9"/>
    </row>
    <row r="105" spans="20:20" ht="15" customHeight="1" x14ac:dyDescent="0.2"/>
    <row r="118" ht="14.25" customHeight="1" x14ac:dyDescent="0.2"/>
  </sheetData>
  <mergeCells count="3">
    <mergeCell ref="C2:F2"/>
    <mergeCell ref="G2:J2"/>
    <mergeCell ref="K2:N2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6D4AF-5FEC-4396-8787-C7D0818DCEB5}">
  <dimension ref="A2:S29"/>
  <sheetViews>
    <sheetView zoomScaleNormal="100" workbookViewId="0">
      <selection activeCell="J42" sqref="J42"/>
    </sheetView>
  </sheetViews>
  <sheetFormatPr defaultRowHeight="12.75" x14ac:dyDescent="0.2"/>
  <cols>
    <col min="1" max="1" width="16.25" style="424" bestFit="1" customWidth="1"/>
    <col min="2" max="5" width="9" style="424"/>
    <col min="6" max="6" width="3.125" style="424" customWidth="1"/>
    <col min="7" max="9" width="9" style="424"/>
    <col min="10" max="10" width="3.375" style="424" customWidth="1"/>
    <col min="11" max="11" width="11.375" style="424" customWidth="1"/>
    <col min="12" max="14" width="9" style="424"/>
    <col min="15" max="15" width="3.625" style="424" customWidth="1"/>
    <col min="16" max="16" width="11.375" style="424" customWidth="1"/>
    <col min="17" max="17" width="8.75" style="424" bestFit="1" customWidth="1"/>
    <col min="18" max="18" width="3.625" style="424" customWidth="1"/>
    <col min="19" max="16384" width="9" style="424"/>
  </cols>
  <sheetData>
    <row r="2" spans="1:19" ht="12.75" customHeight="1" x14ac:dyDescent="0.2">
      <c r="B2" s="1036" t="s">
        <v>484</v>
      </c>
      <c r="C2" s="1036"/>
      <c r="D2" s="1036"/>
      <c r="E2" s="1036"/>
      <c r="G2" s="1036" t="s">
        <v>485</v>
      </c>
      <c r="H2" s="1036"/>
      <c r="I2" s="1036"/>
      <c r="K2" s="424" t="s">
        <v>486</v>
      </c>
      <c r="P2" s="1037" t="s">
        <v>487</v>
      </c>
    </row>
    <row r="3" spans="1:19" x14ac:dyDescent="0.2">
      <c r="B3" s="308" t="s">
        <v>18</v>
      </c>
      <c r="C3" s="308" t="s">
        <v>19</v>
      </c>
      <c r="D3" s="308" t="s">
        <v>20</v>
      </c>
      <c r="E3" s="308" t="s">
        <v>147</v>
      </c>
      <c r="G3" s="1038" t="s">
        <v>19</v>
      </c>
      <c r="H3" s="1038" t="s">
        <v>20</v>
      </c>
      <c r="I3" s="1038" t="s">
        <v>147</v>
      </c>
      <c r="K3" s="1039"/>
      <c r="L3" s="308" t="s">
        <v>19</v>
      </c>
      <c r="M3" s="308" t="s">
        <v>20</v>
      </c>
      <c r="N3" s="308" t="s">
        <v>147</v>
      </c>
      <c r="Q3" s="308">
        <v>2020</v>
      </c>
    </row>
    <row r="4" spans="1:19" x14ac:dyDescent="0.2">
      <c r="A4" s="314" t="s">
        <v>27</v>
      </c>
      <c r="B4" s="1011">
        <v>324195</v>
      </c>
      <c r="C4" s="1011">
        <v>318131</v>
      </c>
      <c r="D4" s="1011">
        <v>316206</v>
      </c>
      <c r="E4" s="1011">
        <v>213196</v>
      </c>
      <c r="G4" s="1011">
        <v>51682370</v>
      </c>
      <c r="H4" s="1011">
        <v>52401299</v>
      </c>
      <c r="I4" s="1011">
        <v>52750339</v>
      </c>
      <c r="J4" s="1040"/>
      <c r="K4" s="1040" t="s">
        <v>27</v>
      </c>
      <c r="L4" s="1041">
        <f t="shared" ref="L4:N28" si="0">C4/G4*100000</f>
        <v>615.5503317669062</v>
      </c>
      <c r="M4" s="1041">
        <f t="shared" si="0"/>
        <v>603.43160576992568</v>
      </c>
      <c r="N4" s="1041">
        <f t="shared" si="0"/>
        <v>404.16043582203326</v>
      </c>
      <c r="O4" s="1041"/>
      <c r="P4" s="1042" t="s">
        <v>200</v>
      </c>
      <c r="Q4" s="1041">
        <v>701.68328452563571</v>
      </c>
      <c r="S4" s="1037" t="s">
        <v>488</v>
      </c>
    </row>
    <row r="5" spans="1:19" x14ac:dyDescent="0.2">
      <c r="A5" s="314" t="s">
        <v>171</v>
      </c>
      <c r="B5" s="1017">
        <v>20066</v>
      </c>
      <c r="C5" s="1017">
        <v>19984</v>
      </c>
      <c r="D5" s="1017">
        <v>19563</v>
      </c>
      <c r="E5" s="1017">
        <v>12943</v>
      </c>
      <c r="G5" s="1017">
        <v>3852819</v>
      </c>
      <c r="H5" s="1017">
        <v>3861183</v>
      </c>
      <c r="I5" s="1017">
        <v>3846465</v>
      </c>
      <c r="J5" s="1040"/>
      <c r="K5" s="1040" t="s">
        <v>198</v>
      </c>
      <c r="L5" s="1041">
        <f t="shared" si="0"/>
        <v>518.68514975658081</v>
      </c>
      <c r="M5" s="1041">
        <f t="shared" si="0"/>
        <v>506.6581925798389</v>
      </c>
      <c r="N5" s="1041">
        <f t="shared" si="0"/>
        <v>336.49077789606821</v>
      </c>
      <c r="O5" s="1041"/>
      <c r="P5" s="1042" t="s">
        <v>205</v>
      </c>
      <c r="Q5" s="1041">
        <v>534.42180173891927</v>
      </c>
    </row>
    <row r="6" spans="1:19" ht="12.75" customHeight="1" x14ac:dyDescent="0.2">
      <c r="A6" s="314" t="s">
        <v>172</v>
      </c>
      <c r="B6" s="1011">
        <v>442</v>
      </c>
      <c r="C6" s="1011">
        <v>451</v>
      </c>
      <c r="D6" s="1011">
        <v>555</v>
      </c>
      <c r="E6" s="1011">
        <v>338</v>
      </c>
      <c r="G6" s="1011">
        <v>261434</v>
      </c>
      <c r="H6" s="1011">
        <v>292943</v>
      </c>
      <c r="I6" s="1011">
        <v>304372</v>
      </c>
      <c r="J6" s="1040"/>
      <c r="K6" s="1040" t="s">
        <v>199</v>
      </c>
      <c r="L6" s="1041">
        <f t="shared" si="0"/>
        <v>172.51007902568145</v>
      </c>
      <c r="M6" s="1041">
        <f t="shared" si="0"/>
        <v>189.4566519766644</v>
      </c>
      <c r="N6" s="1041">
        <f t="shared" si="0"/>
        <v>111.04832244753131</v>
      </c>
      <c r="O6" s="1041"/>
      <c r="P6" s="1042" t="s">
        <v>206</v>
      </c>
      <c r="Q6" s="1041">
        <v>515.95426092879597</v>
      </c>
    </row>
    <row r="7" spans="1:19" x14ac:dyDescent="0.2">
      <c r="A7" s="314" t="s">
        <v>174</v>
      </c>
      <c r="B7" s="1017">
        <v>15086</v>
      </c>
      <c r="C7" s="1017">
        <v>14256</v>
      </c>
      <c r="D7" s="1017">
        <v>13932</v>
      </c>
      <c r="E7" s="1017">
        <v>9661</v>
      </c>
      <c r="G7" s="1017">
        <v>1360269</v>
      </c>
      <c r="H7" s="1017">
        <v>1371967</v>
      </c>
      <c r="I7" s="1017">
        <v>1376832</v>
      </c>
      <c r="J7" s="1040"/>
      <c r="K7" s="1040" t="s">
        <v>200</v>
      </c>
      <c r="L7" s="1041">
        <f t="shared" si="0"/>
        <v>1048.0280003440496</v>
      </c>
      <c r="M7" s="1041">
        <f t="shared" si="0"/>
        <v>1015.4763197657086</v>
      </c>
      <c r="N7" s="1041">
        <f t="shared" si="0"/>
        <v>701.68328452563571</v>
      </c>
      <c r="O7" s="1041"/>
      <c r="P7" s="1042" t="s">
        <v>209</v>
      </c>
      <c r="Q7" s="1041">
        <v>495.92499028606773</v>
      </c>
    </row>
    <row r="8" spans="1:19" x14ac:dyDescent="0.2">
      <c r="A8" s="314" t="s">
        <v>175</v>
      </c>
      <c r="B8" s="1011">
        <v>60393</v>
      </c>
      <c r="C8" s="1011">
        <v>60290</v>
      </c>
      <c r="D8" s="1011">
        <v>59904</v>
      </c>
      <c r="E8" s="1011">
        <v>35880</v>
      </c>
      <c r="G8" s="1011">
        <v>8054728</v>
      </c>
      <c r="H8" s="1011">
        <v>8150925</v>
      </c>
      <c r="I8" s="1011">
        <v>8195688</v>
      </c>
      <c r="J8" s="1040"/>
      <c r="K8" s="1040" t="s">
        <v>201</v>
      </c>
      <c r="L8" s="1041">
        <f t="shared" si="0"/>
        <v>748.50448084652896</v>
      </c>
      <c r="M8" s="1041">
        <f t="shared" si="0"/>
        <v>734.93499204078057</v>
      </c>
      <c r="N8" s="1041">
        <f t="shared" si="0"/>
        <v>437.79118970853938</v>
      </c>
      <c r="O8" s="1041"/>
      <c r="P8" s="1042" t="s">
        <v>208</v>
      </c>
      <c r="Q8" s="1041">
        <v>469.00133586613367</v>
      </c>
    </row>
    <row r="9" spans="1:19" x14ac:dyDescent="0.2">
      <c r="A9" s="314" t="s">
        <v>176</v>
      </c>
      <c r="B9" s="1017">
        <v>5446</v>
      </c>
      <c r="C9" s="1017">
        <v>5629</v>
      </c>
      <c r="D9" s="1017">
        <v>5541</v>
      </c>
      <c r="E9" s="1017">
        <v>3714</v>
      </c>
      <c r="G9" s="1017">
        <v>1432545</v>
      </c>
      <c r="H9" s="1017">
        <v>1505455</v>
      </c>
      <c r="I9" s="1017">
        <v>1505063</v>
      </c>
      <c r="J9" s="1040"/>
      <c r="K9" s="1040" t="s">
        <v>466</v>
      </c>
      <c r="L9" s="1041">
        <f t="shared" si="0"/>
        <v>392.9370456076424</v>
      </c>
      <c r="M9" s="1041">
        <f t="shared" si="0"/>
        <v>368.06148307322371</v>
      </c>
      <c r="N9" s="1041">
        <f t="shared" si="0"/>
        <v>246.76707885317759</v>
      </c>
      <c r="O9" s="1041"/>
      <c r="P9" s="1042" t="s">
        <v>216</v>
      </c>
      <c r="Q9" s="1041">
        <v>443.19367065655172</v>
      </c>
    </row>
    <row r="10" spans="1:19" x14ac:dyDescent="0.2">
      <c r="A10" s="314" t="s">
        <v>177</v>
      </c>
      <c r="B10" s="1011">
        <v>25890</v>
      </c>
      <c r="C10" s="1011">
        <v>26266</v>
      </c>
      <c r="D10" s="1011">
        <v>25782</v>
      </c>
      <c r="E10" s="1011">
        <v>18030</v>
      </c>
      <c r="G10" s="1011">
        <v>4126511</v>
      </c>
      <c r="H10" s="1011">
        <v>4176685</v>
      </c>
      <c r="I10" s="1011">
        <v>4203029</v>
      </c>
      <c r="J10" s="1040"/>
      <c r="K10" s="1040" t="s">
        <v>203</v>
      </c>
      <c r="L10" s="1041">
        <f t="shared" si="0"/>
        <v>636.51835654866784</v>
      </c>
      <c r="M10" s="1041">
        <f t="shared" si="0"/>
        <v>617.28380282448882</v>
      </c>
      <c r="N10" s="1041">
        <f t="shared" si="0"/>
        <v>428.97634063433776</v>
      </c>
      <c r="O10" s="1041"/>
      <c r="P10" s="1042" t="s">
        <v>272</v>
      </c>
      <c r="Q10" s="1041">
        <v>442.0060159887035</v>
      </c>
    </row>
    <row r="11" spans="1:19" x14ac:dyDescent="0.2">
      <c r="A11" s="314" t="s">
        <v>178</v>
      </c>
      <c r="B11" s="1017">
        <v>6229</v>
      </c>
      <c r="C11" s="1017">
        <v>6030</v>
      </c>
      <c r="D11" s="1017">
        <v>5878</v>
      </c>
      <c r="E11" s="1017">
        <v>4098</v>
      </c>
      <c r="G11" s="1017">
        <v>1055624</v>
      </c>
      <c r="H11" s="1017">
        <v>1065651</v>
      </c>
      <c r="I11" s="1017">
        <v>1071398</v>
      </c>
      <c r="J11" s="1040"/>
      <c r="K11" s="1040" t="s">
        <v>467</v>
      </c>
      <c r="L11" s="1041">
        <f t="shared" si="0"/>
        <v>571.22611839063904</v>
      </c>
      <c r="M11" s="1041">
        <f t="shared" si="0"/>
        <v>551.58771492730739</v>
      </c>
      <c r="N11" s="1041">
        <f t="shared" si="0"/>
        <v>382.49091374073873</v>
      </c>
      <c r="O11" s="1041"/>
      <c r="P11" s="1042" t="s">
        <v>201</v>
      </c>
      <c r="Q11" s="1041">
        <v>437.79118970853938</v>
      </c>
    </row>
    <row r="12" spans="1:19" x14ac:dyDescent="0.2">
      <c r="A12" s="314" t="s">
        <v>179</v>
      </c>
      <c r="B12" s="1011">
        <v>32577</v>
      </c>
      <c r="C12" s="1011">
        <v>30748</v>
      </c>
      <c r="D12" s="1011">
        <v>30992</v>
      </c>
      <c r="E12" s="1011">
        <v>21132</v>
      </c>
      <c r="G12" s="1011">
        <v>3884910</v>
      </c>
      <c r="H12" s="1011">
        <v>3933935</v>
      </c>
      <c r="I12" s="1011">
        <v>3954180</v>
      </c>
      <c r="J12" s="1040"/>
      <c r="K12" s="1040" t="s">
        <v>205</v>
      </c>
      <c r="L12" s="1041">
        <f t="shared" si="0"/>
        <v>791.47264672798087</v>
      </c>
      <c r="M12" s="1041">
        <f t="shared" si="0"/>
        <v>787.8116949059912</v>
      </c>
      <c r="N12" s="1041">
        <f t="shared" si="0"/>
        <v>534.42180173891927</v>
      </c>
      <c r="O12" s="1041"/>
      <c r="P12" s="1042" t="s">
        <v>203</v>
      </c>
      <c r="Q12" s="1041">
        <v>428.97634063433776</v>
      </c>
    </row>
    <row r="13" spans="1:19" x14ac:dyDescent="0.2">
      <c r="A13" s="314" t="s">
        <v>180</v>
      </c>
      <c r="B13" s="1017">
        <v>29741</v>
      </c>
      <c r="C13" s="1017">
        <v>29016</v>
      </c>
      <c r="D13" s="1017">
        <v>28307</v>
      </c>
      <c r="E13" s="1017">
        <v>18452</v>
      </c>
      <c r="G13" s="1017">
        <v>3489242</v>
      </c>
      <c r="H13" s="1017">
        <v>3548051</v>
      </c>
      <c r="I13" s="1017">
        <v>3576286</v>
      </c>
      <c r="J13" s="1040"/>
      <c r="K13" s="1040" t="s">
        <v>206</v>
      </c>
      <c r="L13" s="1041">
        <f t="shared" si="0"/>
        <v>831.58462497012249</v>
      </c>
      <c r="M13" s="1041">
        <f t="shared" si="0"/>
        <v>797.81829517106723</v>
      </c>
      <c r="N13" s="1041">
        <f t="shared" si="0"/>
        <v>515.95426092879597</v>
      </c>
      <c r="O13" s="1041"/>
      <c r="P13" s="1042" t="s">
        <v>27</v>
      </c>
      <c r="Q13" s="1041">
        <v>404.16043582203326</v>
      </c>
    </row>
    <row r="14" spans="1:19" x14ac:dyDescent="0.2">
      <c r="A14" s="314" t="s">
        <v>181</v>
      </c>
      <c r="B14" s="1011">
        <v>4268</v>
      </c>
      <c r="C14" s="1011">
        <v>4267</v>
      </c>
      <c r="D14" s="1011">
        <v>4125</v>
      </c>
      <c r="E14" s="1011">
        <v>3021</v>
      </c>
      <c r="G14" s="1011">
        <v>834540</v>
      </c>
      <c r="H14" s="1011">
        <v>841782</v>
      </c>
      <c r="I14" s="1011">
        <v>846521</v>
      </c>
      <c r="J14" s="1040"/>
      <c r="K14" s="1040" t="s">
        <v>207</v>
      </c>
      <c r="L14" s="1041">
        <f t="shared" si="0"/>
        <v>511.29963812399649</v>
      </c>
      <c r="M14" s="1041">
        <f t="shared" si="0"/>
        <v>490.03186098063401</v>
      </c>
      <c r="N14" s="1041">
        <f t="shared" si="0"/>
        <v>356.87242253883841</v>
      </c>
      <c r="O14" s="1041"/>
      <c r="P14" s="1042" t="s">
        <v>236</v>
      </c>
      <c r="Q14" s="1041">
        <v>382.49091374073873</v>
      </c>
    </row>
    <row r="15" spans="1:19" x14ac:dyDescent="0.2">
      <c r="A15" s="314" t="s">
        <v>182</v>
      </c>
      <c r="B15" s="1017">
        <v>10142</v>
      </c>
      <c r="C15" s="1017">
        <v>9591</v>
      </c>
      <c r="D15" s="1017">
        <v>9938</v>
      </c>
      <c r="E15" s="1017">
        <v>6639</v>
      </c>
      <c r="G15" s="1017">
        <v>1394941</v>
      </c>
      <c r="H15" s="1017">
        <v>1407927</v>
      </c>
      <c r="I15" s="1017">
        <v>1415561</v>
      </c>
      <c r="J15" s="1040"/>
      <c r="K15" s="1040" t="s">
        <v>208</v>
      </c>
      <c r="L15" s="1041">
        <f t="shared" si="0"/>
        <v>687.55596114817752</v>
      </c>
      <c r="M15" s="1041">
        <f t="shared" si="0"/>
        <v>705.860460094877</v>
      </c>
      <c r="N15" s="1041">
        <f t="shared" si="0"/>
        <v>469.00133586613367</v>
      </c>
      <c r="O15" s="1041"/>
      <c r="P15" s="1042" t="s">
        <v>271</v>
      </c>
      <c r="Q15" s="1041">
        <v>362.53417330322122</v>
      </c>
    </row>
    <row r="16" spans="1:19" x14ac:dyDescent="0.2">
      <c r="A16" s="314" t="s">
        <v>183</v>
      </c>
      <c r="B16" s="1011">
        <v>37168</v>
      </c>
      <c r="C16" s="1011">
        <v>35021</v>
      </c>
      <c r="D16" s="1011">
        <v>35445</v>
      </c>
      <c r="E16" s="1011">
        <v>24582</v>
      </c>
      <c r="G16" s="1011">
        <v>4889666</v>
      </c>
      <c r="H16" s="1011">
        <v>4947338</v>
      </c>
      <c r="I16" s="1011">
        <v>4956798</v>
      </c>
      <c r="J16" s="1040"/>
      <c r="K16" s="1040" t="s">
        <v>209</v>
      </c>
      <c r="L16" s="1041">
        <f t="shared" si="0"/>
        <v>716.22478917782939</v>
      </c>
      <c r="M16" s="1041">
        <f t="shared" si="0"/>
        <v>716.44589474177837</v>
      </c>
      <c r="N16" s="1041">
        <f t="shared" si="0"/>
        <v>495.92499028606773</v>
      </c>
      <c r="O16" s="1041"/>
      <c r="P16" s="1042" t="s">
        <v>207</v>
      </c>
      <c r="Q16" s="1041">
        <v>356.87242253883841</v>
      </c>
    </row>
    <row r="17" spans="1:19" x14ac:dyDescent="0.2">
      <c r="A17" s="314" t="s">
        <v>184</v>
      </c>
      <c r="B17" s="1017">
        <v>5448</v>
      </c>
      <c r="C17" s="1017">
        <v>5830</v>
      </c>
      <c r="D17" s="1017">
        <v>5883</v>
      </c>
      <c r="E17" s="1017">
        <v>3915</v>
      </c>
      <c r="G17" s="1017">
        <v>1174717</v>
      </c>
      <c r="H17" s="1017">
        <v>1188432</v>
      </c>
      <c r="I17" s="1017">
        <v>1199165</v>
      </c>
      <c r="J17" s="1040"/>
      <c r="K17" s="1040" t="s">
        <v>137</v>
      </c>
      <c r="L17" s="1041">
        <f t="shared" si="0"/>
        <v>496.28974467893119</v>
      </c>
      <c r="M17" s="1041">
        <f t="shared" si="0"/>
        <v>495.02201219758467</v>
      </c>
      <c r="N17" s="1041">
        <f t="shared" si="0"/>
        <v>326.47717370003295</v>
      </c>
      <c r="O17" s="1041"/>
      <c r="P17" s="1042" t="s">
        <v>198</v>
      </c>
      <c r="Q17" s="1041">
        <v>336.49077789606821</v>
      </c>
    </row>
    <row r="18" spans="1:19" x14ac:dyDescent="0.2">
      <c r="A18" s="314" t="s">
        <v>185</v>
      </c>
      <c r="B18" s="1011">
        <v>1123</v>
      </c>
      <c r="C18" s="1011">
        <v>1064</v>
      </c>
      <c r="D18" s="1011">
        <v>1128</v>
      </c>
      <c r="E18" s="1011">
        <v>672</v>
      </c>
      <c r="G18" s="1011">
        <v>274496</v>
      </c>
      <c r="H18" s="1011">
        <v>277305</v>
      </c>
      <c r="I18" s="1011">
        <v>280599</v>
      </c>
      <c r="J18" s="1040"/>
      <c r="K18" s="1040" t="s">
        <v>270</v>
      </c>
      <c r="L18" s="1041">
        <f t="shared" si="0"/>
        <v>387.61949172301235</v>
      </c>
      <c r="M18" s="1041">
        <f t="shared" si="0"/>
        <v>406.7723264997025</v>
      </c>
      <c r="N18" s="1041">
        <f t="shared" si="0"/>
        <v>239.48766745426749</v>
      </c>
      <c r="O18" s="1041"/>
      <c r="P18" s="1042" t="s">
        <v>137</v>
      </c>
      <c r="Q18" s="1041">
        <v>326.47717370003295</v>
      </c>
    </row>
    <row r="19" spans="1:19" x14ac:dyDescent="0.2">
      <c r="A19" s="314" t="s">
        <v>186</v>
      </c>
      <c r="B19" s="1017">
        <v>1586</v>
      </c>
      <c r="C19" s="1017">
        <v>1610</v>
      </c>
      <c r="D19" s="1017">
        <v>1607</v>
      </c>
      <c r="E19" s="1017">
        <v>1037</v>
      </c>
      <c r="G19" s="1017">
        <v>280053</v>
      </c>
      <c r="H19" s="1017">
        <v>283720</v>
      </c>
      <c r="I19" s="1017">
        <v>286042</v>
      </c>
      <c r="J19" s="1040"/>
      <c r="K19" s="1040" t="s">
        <v>271</v>
      </c>
      <c r="L19" s="1041">
        <f t="shared" si="0"/>
        <v>574.89118131210876</v>
      </c>
      <c r="M19" s="1041">
        <f t="shared" si="0"/>
        <v>566.40349640490626</v>
      </c>
      <c r="N19" s="1041">
        <f t="shared" si="0"/>
        <v>362.53417330322122</v>
      </c>
      <c r="O19" s="1041"/>
      <c r="P19" s="1042" t="s">
        <v>219</v>
      </c>
      <c r="Q19" s="1041">
        <v>317.24385367246992</v>
      </c>
    </row>
    <row r="20" spans="1:19" x14ac:dyDescent="0.2">
      <c r="A20" s="314" t="s">
        <v>187</v>
      </c>
      <c r="B20" s="1011">
        <v>1397</v>
      </c>
      <c r="C20" s="1011">
        <v>1655</v>
      </c>
      <c r="D20" s="1011">
        <v>1567</v>
      </c>
      <c r="E20" s="1011">
        <v>1202</v>
      </c>
      <c r="G20" s="1011">
        <v>266687</v>
      </c>
      <c r="H20" s="1011">
        <v>270147</v>
      </c>
      <c r="I20" s="1011">
        <v>271942</v>
      </c>
      <c r="J20" s="1040"/>
      <c r="K20" s="1040" t="s">
        <v>272</v>
      </c>
      <c r="L20" s="1041">
        <f t="shared" si="0"/>
        <v>620.57768095182746</v>
      </c>
      <c r="M20" s="1041">
        <f t="shared" si="0"/>
        <v>580.05456288613243</v>
      </c>
      <c r="N20" s="1041">
        <f t="shared" si="0"/>
        <v>442.0060159887035</v>
      </c>
      <c r="O20" s="1041"/>
      <c r="P20" s="1042" t="s">
        <v>220</v>
      </c>
      <c r="Q20" s="1041">
        <v>302.98174309870979</v>
      </c>
    </row>
    <row r="21" spans="1:19" x14ac:dyDescent="0.2">
      <c r="A21" s="314" t="s">
        <v>189</v>
      </c>
      <c r="B21" s="1017">
        <v>1342</v>
      </c>
      <c r="C21" s="1017">
        <v>1501</v>
      </c>
      <c r="D21" s="1017">
        <v>1581</v>
      </c>
      <c r="E21" s="1017">
        <v>1004</v>
      </c>
      <c r="G21" s="1017">
        <v>353481</v>
      </c>
      <c r="H21" s="1017">
        <v>357260</v>
      </c>
      <c r="I21" s="1017">
        <v>360582</v>
      </c>
      <c r="J21" s="1040"/>
      <c r="K21" s="1040" t="s">
        <v>273</v>
      </c>
      <c r="L21" s="1041">
        <f t="shared" si="0"/>
        <v>424.63385585080954</v>
      </c>
      <c r="M21" s="1041">
        <f t="shared" si="0"/>
        <v>442.53484856966912</v>
      </c>
      <c r="N21" s="1041">
        <f t="shared" si="0"/>
        <v>278.4387462491195</v>
      </c>
      <c r="O21" s="1041"/>
      <c r="P21" s="1042" t="s">
        <v>273</v>
      </c>
      <c r="Q21" s="1041">
        <v>278.4387462491195</v>
      </c>
    </row>
    <row r="22" spans="1:19" x14ac:dyDescent="0.2">
      <c r="A22" s="314" t="s">
        <v>190</v>
      </c>
      <c r="B22" s="1011">
        <v>872</v>
      </c>
      <c r="C22" s="1011">
        <v>837</v>
      </c>
      <c r="D22" s="1011">
        <v>963</v>
      </c>
      <c r="E22" s="1011">
        <v>620</v>
      </c>
      <c r="G22" s="1011">
        <v>289770</v>
      </c>
      <c r="H22" s="1011">
        <v>292398</v>
      </c>
      <c r="I22" s="1011">
        <v>294123</v>
      </c>
      <c r="J22" s="1040"/>
      <c r="K22" s="1040" t="s">
        <v>214</v>
      </c>
      <c r="L22" s="1041">
        <f t="shared" si="0"/>
        <v>288.84977740966974</v>
      </c>
      <c r="M22" s="1041">
        <f t="shared" si="0"/>
        <v>329.34561795908314</v>
      </c>
      <c r="N22" s="1041">
        <f t="shared" si="0"/>
        <v>210.79616350982411</v>
      </c>
      <c r="O22" s="1041"/>
      <c r="P22" s="1042" t="s">
        <v>215</v>
      </c>
      <c r="Q22" s="1041">
        <v>271.09050497843583</v>
      </c>
    </row>
    <row r="23" spans="1:19" x14ac:dyDescent="0.2">
      <c r="A23" s="314" t="s">
        <v>191</v>
      </c>
      <c r="B23" s="1017">
        <v>18560</v>
      </c>
      <c r="C23" s="1017">
        <v>18066</v>
      </c>
      <c r="D23" s="1017">
        <v>18304</v>
      </c>
      <c r="E23" s="1017">
        <v>12736</v>
      </c>
      <c r="G23" s="1017">
        <v>4566329</v>
      </c>
      <c r="H23" s="1017">
        <v>4642474</v>
      </c>
      <c r="I23" s="1017">
        <v>4698062</v>
      </c>
      <c r="J23" s="1040"/>
      <c r="K23" s="1040" t="s">
        <v>215</v>
      </c>
      <c r="L23" s="1041">
        <f t="shared" si="0"/>
        <v>395.63509331018412</v>
      </c>
      <c r="M23" s="1041">
        <f t="shared" si="0"/>
        <v>394.27253658286509</v>
      </c>
      <c r="N23" s="1041">
        <f t="shared" si="0"/>
        <v>271.09050497843583</v>
      </c>
      <c r="O23" s="1041"/>
      <c r="P23" s="1042" t="s">
        <v>235</v>
      </c>
      <c r="Q23" s="1041">
        <v>246.76707885317759</v>
      </c>
      <c r="S23" s="740" t="s">
        <v>188</v>
      </c>
    </row>
    <row r="24" spans="1:19" x14ac:dyDescent="0.2">
      <c r="A24" s="314" t="s">
        <v>192</v>
      </c>
      <c r="B24" s="1011">
        <v>18580</v>
      </c>
      <c r="C24" s="1011">
        <v>18258</v>
      </c>
      <c r="D24" s="1011">
        <v>18382</v>
      </c>
      <c r="E24" s="1011">
        <v>13712</v>
      </c>
      <c r="G24" s="1011">
        <v>3017085</v>
      </c>
      <c r="H24" s="1011">
        <v>3060266</v>
      </c>
      <c r="I24" s="1011">
        <v>3093907</v>
      </c>
      <c r="J24" s="1040"/>
      <c r="K24" s="1040" t="s">
        <v>216</v>
      </c>
      <c r="L24" s="1041">
        <f t="shared" si="0"/>
        <v>605.15364996345807</v>
      </c>
      <c r="M24" s="1041">
        <f t="shared" si="0"/>
        <v>600.66673942722628</v>
      </c>
      <c r="N24" s="1041">
        <f t="shared" si="0"/>
        <v>443.19367065655172</v>
      </c>
      <c r="O24" s="1041"/>
      <c r="P24" s="1042" t="s">
        <v>270</v>
      </c>
      <c r="Q24" s="1041">
        <v>239.48766745426749</v>
      </c>
    </row>
    <row r="25" spans="1:19" x14ac:dyDescent="0.2">
      <c r="A25" s="314" t="s">
        <v>193</v>
      </c>
      <c r="B25" s="1017">
        <v>1392</v>
      </c>
      <c r="C25" s="1017">
        <v>1622</v>
      </c>
      <c r="D25" s="1017">
        <v>1523</v>
      </c>
      <c r="E25" s="1017">
        <v>1120</v>
      </c>
      <c r="G25" s="1017">
        <v>483744</v>
      </c>
      <c r="H25" s="1017">
        <v>487861</v>
      </c>
      <c r="I25" s="1017">
        <v>492256</v>
      </c>
      <c r="J25" s="1040"/>
      <c r="K25" s="1040" t="s">
        <v>217</v>
      </c>
      <c r="L25" s="1041">
        <f t="shared" si="0"/>
        <v>335.3013163987564</v>
      </c>
      <c r="M25" s="1041">
        <f t="shared" si="0"/>
        <v>312.17908379640926</v>
      </c>
      <c r="N25" s="1041">
        <f t="shared" si="0"/>
        <v>227.52389000845088</v>
      </c>
      <c r="O25" s="1041"/>
      <c r="P25" s="1042" t="s">
        <v>217</v>
      </c>
      <c r="Q25" s="1041">
        <v>227.52389000845088</v>
      </c>
    </row>
    <row r="26" spans="1:19" x14ac:dyDescent="0.2">
      <c r="A26" s="314" t="s">
        <v>194</v>
      </c>
      <c r="B26" s="1011">
        <v>5373</v>
      </c>
      <c r="C26" s="1011">
        <v>5489</v>
      </c>
      <c r="D26" s="1011">
        <v>5082</v>
      </c>
      <c r="E26" s="1011">
        <v>3758</v>
      </c>
      <c r="G26" s="1011">
        <v>1644898</v>
      </c>
      <c r="H26" s="1011">
        <v>1670667</v>
      </c>
      <c r="I26" s="1011">
        <v>1694233</v>
      </c>
      <c r="J26" s="1040"/>
      <c r="K26" s="1040" t="s">
        <v>218</v>
      </c>
      <c r="L26" s="1041">
        <f t="shared" si="0"/>
        <v>333.69850288589322</v>
      </c>
      <c r="M26" s="1041">
        <f t="shared" si="0"/>
        <v>304.18988344176307</v>
      </c>
      <c r="N26" s="1041">
        <f t="shared" si="0"/>
        <v>221.81128569683153</v>
      </c>
      <c r="O26" s="1041"/>
      <c r="P26" s="1042" t="s">
        <v>218</v>
      </c>
      <c r="Q26" s="1041">
        <v>221.81128569683153</v>
      </c>
    </row>
    <row r="27" spans="1:19" x14ac:dyDescent="0.2">
      <c r="A27" s="314" t="s">
        <v>195</v>
      </c>
      <c r="B27" s="1017">
        <v>20349</v>
      </c>
      <c r="C27" s="1017">
        <v>20315</v>
      </c>
      <c r="D27" s="1017">
        <v>19596</v>
      </c>
      <c r="E27" s="1017">
        <v>14572</v>
      </c>
      <c r="G27" s="1017">
        <v>4475003</v>
      </c>
      <c r="H27" s="1017">
        <v>4538305</v>
      </c>
      <c r="I27" s="1017">
        <v>4593312</v>
      </c>
      <c r="J27" s="1040"/>
      <c r="K27" s="1040" t="s">
        <v>219</v>
      </c>
      <c r="L27" s="1041">
        <f t="shared" si="0"/>
        <v>453.96617611206068</v>
      </c>
      <c r="M27" s="1041">
        <f t="shared" si="0"/>
        <v>431.79116432236259</v>
      </c>
      <c r="N27" s="1041">
        <f t="shared" si="0"/>
        <v>317.24385367246992</v>
      </c>
      <c r="O27" s="1041"/>
      <c r="P27" s="1042" t="s">
        <v>214</v>
      </c>
      <c r="Q27" s="1041">
        <v>210.79616350982411</v>
      </c>
    </row>
    <row r="28" spans="1:19" x14ac:dyDescent="0.2">
      <c r="A28" s="314" t="s">
        <v>196</v>
      </c>
      <c r="B28" s="1011">
        <v>6173</v>
      </c>
      <c r="C28" s="1011">
        <v>6165</v>
      </c>
      <c r="D28" s="1011">
        <v>6511</v>
      </c>
      <c r="E28" s="1011">
        <v>4273</v>
      </c>
      <c r="G28" s="1011">
        <v>1370446</v>
      </c>
      <c r="H28" s="1011">
        <v>1394164</v>
      </c>
      <c r="I28" s="1011">
        <v>1410316</v>
      </c>
      <c r="J28" s="1040"/>
      <c r="K28" s="1040" t="s">
        <v>220</v>
      </c>
      <c r="L28" s="1041">
        <f t="shared" si="0"/>
        <v>449.85355132562688</v>
      </c>
      <c r="M28" s="1041">
        <f t="shared" si="0"/>
        <v>467.01822741083544</v>
      </c>
      <c r="N28" s="1041">
        <f t="shared" si="0"/>
        <v>302.98174309870979</v>
      </c>
      <c r="O28" s="1041"/>
      <c r="P28" s="1042" t="s">
        <v>199</v>
      </c>
      <c r="Q28" s="1041">
        <v>111.04832244753131</v>
      </c>
    </row>
    <row r="29" spans="1:19" x14ac:dyDescent="0.2">
      <c r="G29" s="1043"/>
      <c r="H29" s="1017"/>
      <c r="I29" s="1017"/>
    </row>
  </sheetData>
  <mergeCells count="2">
    <mergeCell ref="B2:E2"/>
    <mergeCell ref="G2:I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AE88A-36E5-4CC4-8D94-A9874643D797}">
  <dimension ref="A1:W29"/>
  <sheetViews>
    <sheetView zoomScaleNormal="100" workbookViewId="0">
      <selection activeCell="J42" sqref="J42"/>
    </sheetView>
  </sheetViews>
  <sheetFormatPr defaultRowHeight="12.75" x14ac:dyDescent="0.2"/>
  <cols>
    <col min="1" max="1" width="16.375" style="424" customWidth="1"/>
    <col min="2" max="5" width="9" style="424"/>
    <col min="6" max="6" width="3.875" style="424" customWidth="1"/>
    <col min="7" max="7" width="8.875" style="424" bestFit="1" customWidth="1"/>
    <col min="8" max="11" width="8.875" style="424" customWidth="1"/>
    <col min="12" max="12" width="3.75" style="424" customWidth="1"/>
    <col min="13" max="13" width="10.75" style="424" bestFit="1" customWidth="1"/>
    <col min="14" max="17" width="9" style="424"/>
    <col min="18" max="18" width="2.875" style="424" customWidth="1"/>
    <col min="19" max="19" width="13" style="424" customWidth="1"/>
    <col min="20" max="20" width="9" style="424"/>
    <col min="21" max="21" width="3.25" style="424" customWidth="1"/>
    <col min="22" max="16384" width="9" style="424"/>
  </cols>
  <sheetData>
    <row r="1" spans="1:22" ht="12.75" customHeight="1" x14ac:dyDescent="0.2">
      <c r="B1" s="1044" t="s">
        <v>489</v>
      </c>
      <c r="C1" s="1044"/>
      <c r="D1" s="1044"/>
      <c r="E1" s="1044"/>
      <c r="G1" s="1044" t="s">
        <v>474</v>
      </c>
      <c r="H1" s="1044"/>
      <c r="I1" s="1044"/>
      <c r="J1" s="1044"/>
      <c r="K1" s="1044"/>
      <c r="N1" s="1044" t="s">
        <v>490</v>
      </c>
      <c r="O1" s="1044"/>
      <c r="P1" s="1044"/>
      <c r="Q1" s="1044"/>
      <c r="S1" s="1045" t="s">
        <v>491</v>
      </c>
    </row>
    <row r="2" spans="1:22" x14ac:dyDescent="0.2">
      <c r="B2" s="308" t="s">
        <v>18</v>
      </c>
      <c r="C2" s="308" t="s">
        <v>19</v>
      </c>
      <c r="D2" s="308" t="s">
        <v>20</v>
      </c>
      <c r="E2" s="308" t="s">
        <v>147</v>
      </c>
      <c r="G2" s="1038" t="s">
        <v>18</v>
      </c>
      <c r="H2" s="1038" t="s">
        <v>19</v>
      </c>
      <c r="I2" s="1038" t="s">
        <v>19</v>
      </c>
      <c r="J2" s="1038" t="s">
        <v>20</v>
      </c>
      <c r="K2" s="1038" t="s">
        <v>147</v>
      </c>
      <c r="N2" s="1038" t="s">
        <v>18</v>
      </c>
      <c r="O2" s="1038" t="s">
        <v>19</v>
      </c>
      <c r="P2" s="1038" t="s">
        <v>20</v>
      </c>
      <c r="Q2" s="1038" t="s">
        <v>147</v>
      </c>
      <c r="T2" s="1038" t="s">
        <v>147</v>
      </c>
    </row>
    <row r="3" spans="1:22" ht="13.5" x14ac:dyDescent="0.25">
      <c r="B3" s="633" t="s">
        <v>144</v>
      </c>
      <c r="C3" s="633"/>
      <c r="D3" s="633" t="s">
        <v>144</v>
      </c>
      <c r="E3" s="633" t="s">
        <v>144</v>
      </c>
      <c r="G3" s="633" t="s">
        <v>144</v>
      </c>
      <c r="H3" s="633"/>
      <c r="I3" s="633"/>
      <c r="J3" s="633"/>
      <c r="K3" s="633"/>
      <c r="V3" s="428" t="s">
        <v>492</v>
      </c>
    </row>
    <row r="4" spans="1:22" x14ac:dyDescent="0.2">
      <c r="A4" s="314" t="s">
        <v>27</v>
      </c>
      <c r="B4" s="635">
        <v>218937</v>
      </c>
      <c r="C4" s="635">
        <v>216709</v>
      </c>
      <c r="D4" s="635">
        <v>214772</v>
      </c>
      <c r="E4" s="635">
        <v>140109</v>
      </c>
      <c r="G4" s="1046">
        <v>38520321</v>
      </c>
      <c r="H4" s="1046">
        <v>39018170</v>
      </c>
      <c r="I4" s="1011">
        <v>39018170</v>
      </c>
      <c r="J4" s="1011">
        <v>39545232</v>
      </c>
      <c r="K4" s="1011">
        <v>39717874</v>
      </c>
      <c r="M4" s="1040" t="s">
        <v>27</v>
      </c>
      <c r="N4" s="1040">
        <f t="shared" ref="N4:Q28" si="0">B4/G4*100000</f>
        <v>568.3675377471543</v>
      </c>
      <c r="O4" s="1040">
        <f t="shared" si="0"/>
        <v>555.40534064001463</v>
      </c>
      <c r="P4" s="1040">
        <f t="shared" si="0"/>
        <v>550.44098685304823</v>
      </c>
      <c r="Q4" s="1040">
        <f t="shared" si="0"/>
        <v>354.30061454690667</v>
      </c>
      <c r="S4" s="1040" t="s">
        <v>200</v>
      </c>
      <c r="T4" s="1040">
        <v>538.9060101560782</v>
      </c>
    </row>
    <row r="5" spans="1:22" x14ac:dyDescent="0.2">
      <c r="A5" s="314" t="s">
        <v>171</v>
      </c>
      <c r="B5" s="637">
        <v>14842</v>
      </c>
      <c r="C5" s="637">
        <v>14952</v>
      </c>
      <c r="D5" s="637">
        <v>14441</v>
      </c>
      <c r="E5" s="637">
        <v>9159</v>
      </c>
      <c r="G5" s="1047">
        <v>2939164</v>
      </c>
      <c r="H5" s="1047">
        <v>2938884</v>
      </c>
      <c r="I5" s="1017">
        <v>2938884</v>
      </c>
      <c r="J5" s="1017">
        <v>2938022</v>
      </c>
      <c r="K5" s="1017">
        <v>2915687</v>
      </c>
      <c r="M5" s="1040" t="s">
        <v>198</v>
      </c>
      <c r="N5" s="1040">
        <f t="shared" si="0"/>
        <v>504.9735230834346</v>
      </c>
      <c r="O5" s="1040">
        <f t="shared" si="0"/>
        <v>508.76455144197593</v>
      </c>
      <c r="P5" s="1040">
        <f t="shared" si="0"/>
        <v>491.37699888801325</v>
      </c>
      <c r="Q5" s="1040">
        <f t="shared" si="0"/>
        <v>311.74034775777716</v>
      </c>
      <c r="S5" s="1040" t="s">
        <v>205</v>
      </c>
      <c r="T5" s="1040">
        <v>459.2668795656395</v>
      </c>
    </row>
    <row r="6" spans="1:22" x14ac:dyDescent="0.2">
      <c r="A6" s="314" t="s">
        <v>172</v>
      </c>
      <c r="B6" s="635">
        <v>340</v>
      </c>
      <c r="C6" s="635">
        <v>324</v>
      </c>
      <c r="D6" s="635">
        <v>419</v>
      </c>
      <c r="E6" s="635">
        <v>257</v>
      </c>
      <c r="G6" s="1048">
        <v>167269</v>
      </c>
      <c r="H6" s="1048">
        <v>187005</v>
      </c>
      <c r="I6" s="1011">
        <v>187005</v>
      </c>
      <c r="J6" s="1011">
        <v>213904</v>
      </c>
      <c r="K6" s="1011">
        <v>221721</v>
      </c>
      <c r="M6" s="1040" t="s">
        <v>199</v>
      </c>
      <c r="N6" s="1040">
        <f t="shared" si="0"/>
        <v>203.26539884856129</v>
      </c>
      <c r="O6" s="1040">
        <f t="shared" si="0"/>
        <v>173.25739953477179</v>
      </c>
      <c r="P6" s="1040">
        <f t="shared" si="0"/>
        <v>224.0581802625598</v>
      </c>
      <c r="Q6" s="1040">
        <f t="shared" si="0"/>
        <v>120.14735582317302</v>
      </c>
      <c r="S6" s="1040" t="s">
        <v>206</v>
      </c>
      <c r="T6" s="1040">
        <v>442.56644315296302</v>
      </c>
    </row>
    <row r="7" spans="1:22" x14ac:dyDescent="0.2">
      <c r="A7" s="314" t="s">
        <v>174</v>
      </c>
      <c r="B7" s="637">
        <v>7489</v>
      </c>
      <c r="C7" s="637">
        <v>7110</v>
      </c>
      <c r="D7" s="637">
        <v>6880</v>
      </c>
      <c r="E7" s="637">
        <v>4557</v>
      </c>
      <c r="G7" s="1047">
        <v>838182</v>
      </c>
      <c r="H7" s="1047">
        <v>841578</v>
      </c>
      <c r="I7" s="1017">
        <v>841578</v>
      </c>
      <c r="J7" s="1017">
        <v>845602</v>
      </c>
      <c r="K7" s="1017">
        <v>845474</v>
      </c>
      <c r="M7" s="1040" t="s">
        <v>200</v>
      </c>
      <c r="N7" s="1040">
        <f t="shared" si="0"/>
        <v>893.48136800837995</v>
      </c>
      <c r="O7" s="1040">
        <f t="shared" si="0"/>
        <v>844.8414763693919</v>
      </c>
      <c r="P7" s="1040">
        <f t="shared" si="0"/>
        <v>817.51186461623286</v>
      </c>
      <c r="Q7" s="1040">
        <f t="shared" si="0"/>
        <v>538.9060101560782</v>
      </c>
      <c r="S7" s="1040" t="s">
        <v>209</v>
      </c>
      <c r="T7" s="1040">
        <v>439.4804906384187</v>
      </c>
    </row>
    <row r="8" spans="1:22" x14ac:dyDescent="0.2">
      <c r="A8" s="314" t="s">
        <v>175</v>
      </c>
      <c r="B8" s="635">
        <v>39881</v>
      </c>
      <c r="C8" s="635">
        <v>39741</v>
      </c>
      <c r="D8" s="635">
        <v>39402</v>
      </c>
      <c r="E8" s="635">
        <v>22510</v>
      </c>
      <c r="G8" s="1048">
        <v>6083733</v>
      </c>
      <c r="H8" s="1048">
        <v>6145609</v>
      </c>
      <c r="I8" s="1011">
        <v>6145609</v>
      </c>
      <c r="J8" s="1011">
        <v>6212479</v>
      </c>
      <c r="K8" s="1011">
        <v>6231939</v>
      </c>
      <c r="M8" s="1040" t="s">
        <v>201</v>
      </c>
      <c r="N8" s="1040">
        <f t="shared" si="0"/>
        <v>655.53501443932532</v>
      </c>
      <c r="O8" s="1040">
        <f t="shared" si="0"/>
        <v>646.65682440910246</v>
      </c>
      <c r="P8" s="1040">
        <f t="shared" si="0"/>
        <v>641.14069085748872</v>
      </c>
      <c r="Q8" s="1040">
        <f t="shared" si="0"/>
        <v>362.33522881928451</v>
      </c>
      <c r="S8" s="1040" t="s">
        <v>208</v>
      </c>
      <c r="T8" s="1040">
        <v>434.10984329599341</v>
      </c>
    </row>
    <row r="9" spans="1:22" x14ac:dyDescent="0.2">
      <c r="A9" s="314" t="s">
        <v>176</v>
      </c>
      <c r="B9" s="637">
        <v>3359</v>
      </c>
      <c r="C9" s="637">
        <v>3456</v>
      </c>
      <c r="D9" s="637">
        <v>3408</v>
      </c>
      <c r="E9" s="637">
        <v>2187</v>
      </c>
      <c r="G9" s="317">
        <v>1052472</v>
      </c>
      <c r="H9" s="317">
        <v>1116978</v>
      </c>
      <c r="I9" s="1017">
        <v>1116978</v>
      </c>
      <c r="J9" s="1017">
        <v>1173169</v>
      </c>
      <c r="K9" s="1017">
        <v>1162970</v>
      </c>
      <c r="M9" s="1040" t="s">
        <v>466</v>
      </c>
      <c r="N9" s="1040">
        <f t="shared" si="0"/>
        <v>319.15338365296179</v>
      </c>
      <c r="O9" s="1040">
        <f t="shared" si="0"/>
        <v>309.40627299731955</v>
      </c>
      <c r="P9" s="1040">
        <f t="shared" si="0"/>
        <v>305.10896365013457</v>
      </c>
      <c r="Q9" s="1040">
        <f t="shared" si="0"/>
        <v>186.41815458812837</v>
      </c>
      <c r="S9" s="1040" t="s">
        <v>216</v>
      </c>
      <c r="T9" s="1040">
        <v>426.29673232152362</v>
      </c>
    </row>
    <row r="10" spans="1:22" x14ac:dyDescent="0.2">
      <c r="A10" s="314" t="s">
        <v>177</v>
      </c>
      <c r="B10" s="635">
        <v>17185</v>
      </c>
      <c r="C10" s="635">
        <v>17424</v>
      </c>
      <c r="D10" s="635">
        <v>17172</v>
      </c>
      <c r="E10" s="635">
        <v>11727</v>
      </c>
      <c r="G10" s="1048">
        <v>3104735</v>
      </c>
      <c r="H10" s="1048">
        <v>3149335</v>
      </c>
      <c r="I10" s="1011">
        <v>3149335</v>
      </c>
      <c r="J10" s="1011">
        <v>3185227</v>
      </c>
      <c r="K10" s="1011">
        <v>3198100</v>
      </c>
      <c r="M10" s="1040" t="s">
        <v>203</v>
      </c>
      <c r="N10" s="1040">
        <f t="shared" si="0"/>
        <v>553.50939774248047</v>
      </c>
      <c r="O10" s="1040">
        <f t="shared" si="0"/>
        <v>553.25965640365348</v>
      </c>
      <c r="P10" s="1040">
        <f t="shared" si="0"/>
        <v>545.25796715814602</v>
      </c>
      <c r="Q10" s="1040">
        <f t="shared" si="0"/>
        <v>368.1684225331507</v>
      </c>
      <c r="S10" s="1040" t="s">
        <v>272</v>
      </c>
      <c r="T10" s="1040">
        <v>403.49697377269672</v>
      </c>
    </row>
    <row r="11" spans="1:22" x14ac:dyDescent="0.2">
      <c r="A11" s="314" t="s">
        <v>178</v>
      </c>
      <c r="B11" s="637">
        <v>4237</v>
      </c>
      <c r="C11" s="637">
        <v>4113</v>
      </c>
      <c r="D11" s="637">
        <v>4014</v>
      </c>
      <c r="E11" s="637">
        <v>2651</v>
      </c>
      <c r="G11" s="1047">
        <v>792485</v>
      </c>
      <c r="H11" s="1047">
        <v>800810</v>
      </c>
      <c r="I11" s="1017">
        <v>800810</v>
      </c>
      <c r="J11" s="1017">
        <v>806858</v>
      </c>
      <c r="K11" s="1017">
        <v>808422</v>
      </c>
      <c r="M11" s="1040" t="s">
        <v>467</v>
      </c>
      <c r="N11" s="1040">
        <f t="shared" si="0"/>
        <v>534.64734348284196</v>
      </c>
      <c r="O11" s="1040">
        <f t="shared" si="0"/>
        <v>513.60497496285006</v>
      </c>
      <c r="P11" s="1040">
        <f t="shared" si="0"/>
        <v>501.2424919768734</v>
      </c>
      <c r="Q11" s="1040">
        <f t="shared" si="0"/>
        <v>328.558432834526</v>
      </c>
      <c r="S11" s="1040" t="s">
        <v>203</v>
      </c>
      <c r="T11" s="1040">
        <v>368.1684225331507</v>
      </c>
    </row>
    <row r="12" spans="1:22" x14ac:dyDescent="0.2">
      <c r="A12" s="314" t="s">
        <v>179</v>
      </c>
      <c r="B12" s="635">
        <v>21384</v>
      </c>
      <c r="C12" s="635">
        <v>20290</v>
      </c>
      <c r="D12" s="635">
        <v>20405</v>
      </c>
      <c r="E12" s="635">
        <v>13402</v>
      </c>
      <c r="G12" s="1048">
        <v>2846524</v>
      </c>
      <c r="H12" s="1048">
        <v>2879926</v>
      </c>
      <c r="I12" s="1011">
        <v>2879926</v>
      </c>
      <c r="J12" s="1011">
        <v>2918129</v>
      </c>
      <c r="K12" s="1011">
        <v>2930808</v>
      </c>
      <c r="M12" s="1040" t="s">
        <v>205</v>
      </c>
      <c r="N12" s="1040">
        <f t="shared" si="0"/>
        <v>751.23202895882844</v>
      </c>
      <c r="O12" s="1040">
        <f t="shared" si="0"/>
        <v>704.5319914470025</v>
      </c>
      <c r="P12" s="1040">
        <f t="shared" si="0"/>
        <v>708.52514960453846</v>
      </c>
      <c r="Q12" s="1040">
        <f t="shared" si="0"/>
        <v>459.2668795656395</v>
      </c>
      <c r="S12" s="1040" t="s">
        <v>201</v>
      </c>
      <c r="T12" s="1040">
        <v>362.33522881928451</v>
      </c>
    </row>
    <row r="13" spans="1:22" x14ac:dyDescent="0.2">
      <c r="A13" s="314" t="s">
        <v>180</v>
      </c>
      <c r="B13" s="637">
        <v>18750</v>
      </c>
      <c r="C13" s="637">
        <v>18531</v>
      </c>
      <c r="D13" s="637">
        <v>18145</v>
      </c>
      <c r="E13" s="637">
        <v>11409</v>
      </c>
      <c r="G13" s="1047">
        <v>2494972</v>
      </c>
      <c r="H13" s="1047">
        <v>2533979</v>
      </c>
      <c r="I13" s="1017">
        <v>2533979</v>
      </c>
      <c r="J13" s="1017">
        <v>2577918</v>
      </c>
      <c r="K13" s="1017">
        <v>2597511</v>
      </c>
      <c r="M13" s="1040" t="s">
        <v>206</v>
      </c>
      <c r="N13" s="1040">
        <f t="shared" si="0"/>
        <v>751.51143980774134</v>
      </c>
      <c r="O13" s="1040">
        <f t="shared" si="0"/>
        <v>731.30045671254572</v>
      </c>
      <c r="P13" s="1040">
        <f t="shared" si="0"/>
        <v>716.06749700767057</v>
      </c>
      <c r="Q13" s="1040">
        <f t="shared" si="0"/>
        <v>442.56644315296302</v>
      </c>
      <c r="S13" s="1040" t="s">
        <v>27</v>
      </c>
      <c r="T13" s="1040">
        <v>354.30061454690667</v>
      </c>
    </row>
    <row r="14" spans="1:22" x14ac:dyDescent="0.2">
      <c r="A14" s="314" t="s">
        <v>181</v>
      </c>
      <c r="B14" s="635">
        <v>3162</v>
      </c>
      <c r="C14" s="635">
        <v>3235</v>
      </c>
      <c r="D14" s="635">
        <v>3079</v>
      </c>
      <c r="E14" s="635">
        <v>2199</v>
      </c>
      <c r="G14" s="1048">
        <v>631281</v>
      </c>
      <c r="H14" s="1048">
        <v>638625</v>
      </c>
      <c r="I14" s="1011">
        <v>638625</v>
      </c>
      <c r="J14" s="1011">
        <v>644296</v>
      </c>
      <c r="K14" s="1011">
        <v>646746</v>
      </c>
      <c r="M14" s="1040" t="s">
        <v>207</v>
      </c>
      <c r="N14" s="1040">
        <f t="shared" si="0"/>
        <v>500.88629310877411</v>
      </c>
      <c r="O14" s="1040">
        <f t="shared" si="0"/>
        <v>506.55705617537677</v>
      </c>
      <c r="P14" s="1040">
        <f t="shared" si="0"/>
        <v>482.12957525934621</v>
      </c>
      <c r="Q14" s="1040">
        <f t="shared" si="0"/>
        <v>341.30275525534847</v>
      </c>
      <c r="S14" s="1040" t="s">
        <v>271</v>
      </c>
      <c r="T14" s="1040">
        <v>343.60255860358427</v>
      </c>
    </row>
    <row r="15" spans="1:22" x14ac:dyDescent="0.2">
      <c r="A15" s="314" t="s">
        <v>182</v>
      </c>
      <c r="B15" s="637">
        <v>7116</v>
      </c>
      <c r="C15" s="637">
        <v>6719</v>
      </c>
      <c r="D15" s="637">
        <v>7023</v>
      </c>
      <c r="E15" s="637">
        <v>4500</v>
      </c>
      <c r="G15" s="1047">
        <v>1016165</v>
      </c>
      <c r="H15" s="1047">
        <v>1026949</v>
      </c>
      <c r="I15" s="1017">
        <v>1026949</v>
      </c>
      <c r="J15" s="1017">
        <v>1036604</v>
      </c>
      <c r="K15" s="1017">
        <v>1040940</v>
      </c>
      <c r="M15" s="1040" t="s">
        <v>208</v>
      </c>
      <c r="N15" s="1040">
        <f t="shared" si="0"/>
        <v>700.2799742167856</v>
      </c>
      <c r="O15" s="1040">
        <f t="shared" si="0"/>
        <v>654.2681282127935</v>
      </c>
      <c r="P15" s="1040">
        <f t="shared" si="0"/>
        <v>683.87037720471028</v>
      </c>
      <c r="Q15" s="1040">
        <f t="shared" si="0"/>
        <v>434.10984329599341</v>
      </c>
      <c r="S15" s="1040" t="s">
        <v>207</v>
      </c>
      <c r="T15" s="1040">
        <v>341.30275525534847</v>
      </c>
    </row>
    <row r="16" spans="1:22" x14ac:dyDescent="0.2">
      <c r="A16" s="314" t="s">
        <v>183</v>
      </c>
      <c r="B16" s="635">
        <v>25336</v>
      </c>
      <c r="C16" s="635">
        <v>24239</v>
      </c>
      <c r="D16" s="635">
        <v>24365</v>
      </c>
      <c r="E16" s="635">
        <v>16781</v>
      </c>
      <c r="G16" s="1048">
        <v>3761636</v>
      </c>
      <c r="H16" s="1048">
        <v>3769957</v>
      </c>
      <c r="I16" s="1011">
        <v>3769957</v>
      </c>
      <c r="J16" s="1011">
        <v>3818372</v>
      </c>
      <c r="K16" s="1011">
        <v>3819488</v>
      </c>
      <c r="M16" s="1040" t="s">
        <v>209</v>
      </c>
      <c r="N16" s="1040">
        <f t="shared" si="0"/>
        <v>673.53672710490855</v>
      </c>
      <c r="O16" s="1040">
        <f t="shared" si="0"/>
        <v>642.951630482788</v>
      </c>
      <c r="P16" s="1040">
        <f t="shared" si="0"/>
        <v>646.29384366983504</v>
      </c>
      <c r="Q16" s="1040">
        <f t="shared" si="0"/>
        <v>439.4804906384187</v>
      </c>
      <c r="S16" s="1040" t="s">
        <v>236</v>
      </c>
      <c r="T16" s="1040">
        <v>328.558432834526</v>
      </c>
    </row>
    <row r="17" spans="1:23" x14ac:dyDescent="0.2">
      <c r="A17" s="314" t="s">
        <v>184</v>
      </c>
      <c r="B17" s="637">
        <v>3965</v>
      </c>
      <c r="C17" s="637">
        <v>4424</v>
      </c>
      <c r="D17" s="637">
        <v>4412</v>
      </c>
      <c r="E17" s="637">
        <v>2769</v>
      </c>
      <c r="G17" s="1047">
        <v>870648</v>
      </c>
      <c r="H17" s="1047">
        <v>881576</v>
      </c>
      <c r="I17" s="1017">
        <v>881576</v>
      </c>
      <c r="J17" s="1017">
        <v>891886</v>
      </c>
      <c r="K17" s="1017">
        <v>898595</v>
      </c>
      <c r="M17" s="1040" t="s">
        <v>137</v>
      </c>
      <c r="N17" s="1040">
        <f t="shared" si="0"/>
        <v>455.40792605048188</v>
      </c>
      <c r="O17" s="1040">
        <f t="shared" si="0"/>
        <v>501.82854342677206</v>
      </c>
      <c r="P17" s="1040">
        <f t="shared" si="0"/>
        <v>500.46734484604843</v>
      </c>
      <c r="Q17" s="1040">
        <f t="shared" si="0"/>
        <v>310.4656873187829</v>
      </c>
      <c r="S17" s="1040" t="s">
        <v>198</v>
      </c>
      <c r="T17" s="1040">
        <v>311.74034775777716</v>
      </c>
    </row>
    <row r="18" spans="1:23" x14ac:dyDescent="0.2">
      <c r="A18" s="314" t="s">
        <v>185</v>
      </c>
      <c r="B18" s="635">
        <v>896</v>
      </c>
      <c r="C18" s="635">
        <v>889</v>
      </c>
      <c r="D18" s="635">
        <v>918</v>
      </c>
      <c r="E18" s="635">
        <v>527</v>
      </c>
      <c r="G18" s="1048">
        <v>209801</v>
      </c>
      <c r="H18" s="1048">
        <v>212090</v>
      </c>
      <c r="I18" s="1011">
        <v>212090</v>
      </c>
      <c r="J18" s="1011">
        <v>214209</v>
      </c>
      <c r="K18" s="1011">
        <v>216486</v>
      </c>
      <c r="M18" s="1040" t="s">
        <v>270</v>
      </c>
      <c r="N18" s="1040">
        <f t="shared" si="0"/>
        <v>427.07136762932493</v>
      </c>
      <c r="O18" s="1040">
        <f t="shared" si="0"/>
        <v>419.16167664670655</v>
      </c>
      <c r="P18" s="1040">
        <f t="shared" si="0"/>
        <v>432.8351171672403</v>
      </c>
      <c r="Q18" s="1040">
        <f t="shared" si="0"/>
        <v>246.02140899775455</v>
      </c>
      <c r="S18" s="1040" t="s">
        <v>137</v>
      </c>
      <c r="T18" s="1040">
        <v>310.4656873187829</v>
      </c>
    </row>
    <row r="19" spans="1:23" x14ac:dyDescent="0.2">
      <c r="A19" s="314" t="s">
        <v>186</v>
      </c>
      <c r="B19" s="637">
        <v>1135</v>
      </c>
      <c r="C19" s="637">
        <v>1214</v>
      </c>
      <c r="D19" s="637">
        <v>1206</v>
      </c>
      <c r="E19" s="637">
        <v>737</v>
      </c>
      <c r="G19" s="1047">
        <v>208565</v>
      </c>
      <c r="H19" s="1047">
        <v>211629</v>
      </c>
      <c r="I19" s="1017">
        <v>211629</v>
      </c>
      <c r="J19" s="1017">
        <v>214492</v>
      </c>
      <c r="K19" s="1017">
        <v>215854</v>
      </c>
      <c r="M19" s="1040" t="s">
        <v>271</v>
      </c>
      <c r="N19" s="1040">
        <f t="shared" si="0"/>
        <v>544.19485532088311</v>
      </c>
      <c r="O19" s="1040">
        <f t="shared" si="0"/>
        <v>573.64538886447508</v>
      </c>
      <c r="P19" s="1040">
        <f t="shared" si="0"/>
        <v>569.86518860836657</v>
      </c>
      <c r="Q19" s="1040">
        <f t="shared" si="0"/>
        <v>343.60255860358427</v>
      </c>
      <c r="S19" s="1040" t="s">
        <v>220</v>
      </c>
      <c r="T19" s="1040">
        <v>299.71662815524371</v>
      </c>
    </row>
    <row r="20" spans="1:23" x14ac:dyDescent="0.2">
      <c r="A20" s="314" t="s">
        <v>187</v>
      </c>
      <c r="B20" s="635">
        <v>955</v>
      </c>
      <c r="C20" s="635">
        <v>1192</v>
      </c>
      <c r="D20" s="635">
        <v>1116</v>
      </c>
      <c r="E20" s="635">
        <v>810</v>
      </c>
      <c r="G20" s="1048">
        <v>195811</v>
      </c>
      <c r="H20" s="1048">
        <v>198053</v>
      </c>
      <c r="I20" s="1011">
        <v>198053</v>
      </c>
      <c r="J20" s="1011">
        <v>200745</v>
      </c>
      <c r="K20" s="1011">
        <v>201758</v>
      </c>
      <c r="M20" s="1040" t="s">
        <v>272</v>
      </c>
      <c r="N20" s="1040">
        <f t="shared" si="0"/>
        <v>487.71519475412515</v>
      </c>
      <c r="O20" s="1040">
        <f t="shared" si="0"/>
        <v>601.85909832216623</v>
      </c>
      <c r="P20" s="1040">
        <f t="shared" si="0"/>
        <v>563.48553165061878</v>
      </c>
      <c r="Q20" s="1040">
        <f t="shared" si="0"/>
        <v>403.49697377269672</v>
      </c>
      <c r="S20" s="1040" t="s">
        <v>219</v>
      </c>
      <c r="T20" s="1040">
        <v>293.39771667296168</v>
      </c>
    </row>
    <row r="21" spans="1:23" x14ac:dyDescent="0.2">
      <c r="A21" s="314" t="s">
        <v>189</v>
      </c>
      <c r="B21" s="637">
        <v>979</v>
      </c>
      <c r="C21" s="637">
        <v>1129</v>
      </c>
      <c r="D21" s="637">
        <v>1172</v>
      </c>
      <c r="E21" s="637">
        <v>695</v>
      </c>
      <c r="G21" s="1047">
        <v>256471</v>
      </c>
      <c r="H21" s="1047">
        <v>259804</v>
      </c>
      <c r="I21" s="1017">
        <v>259804</v>
      </c>
      <c r="J21" s="1017">
        <v>262440</v>
      </c>
      <c r="K21" s="1017">
        <v>264497</v>
      </c>
      <c r="M21" s="1040" t="s">
        <v>273</v>
      </c>
      <c r="N21" s="1040">
        <f t="shared" si="0"/>
        <v>381.71957063371684</v>
      </c>
      <c r="O21" s="1040">
        <f t="shared" si="0"/>
        <v>434.55835937860849</v>
      </c>
      <c r="P21" s="1040">
        <f t="shared" si="0"/>
        <v>451.10929777832524</v>
      </c>
      <c r="Q21" s="1040">
        <f t="shared" si="0"/>
        <v>264.82243560432863</v>
      </c>
      <c r="S21" s="1040" t="s">
        <v>273</v>
      </c>
      <c r="T21" s="1040">
        <v>264.82243560432863</v>
      </c>
    </row>
    <row r="22" spans="1:23" x14ac:dyDescent="0.2">
      <c r="A22" s="314" t="s">
        <v>190</v>
      </c>
      <c r="B22" s="635">
        <v>668</v>
      </c>
      <c r="C22" s="635">
        <v>670</v>
      </c>
      <c r="D22" s="635">
        <v>750</v>
      </c>
      <c r="E22" s="635">
        <v>459</v>
      </c>
      <c r="G22" s="1048">
        <v>210310</v>
      </c>
      <c r="H22" s="1048">
        <v>213230</v>
      </c>
      <c r="I22" s="1011">
        <v>213230</v>
      </c>
      <c r="J22" s="1011">
        <v>214785</v>
      </c>
      <c r="K22" s="1011">
        <v>215398</v>
      </c>
      <c r="M22" s="1040" t="s">
        <v>214</v>
      </c>
      <c r="N22" s="1040">
        <f t="shared" si="0"/>
        <v>317.62636108601589</v>
      </c>
      <c r="O22" s="1040">
        <f t="shared" si="0"/>
        <v>314.21469774421985</v>
      </c>
      <c r="P22" s="1040">
        <f t="shared" si="0"/>
        <v>351.73287060920131</v>
      </c>
      <c r="Q22" s="1040">
        <f t="shared" si="0"/>
        <v>213.70207416719043</v>
      </c>
      <c r="S22" s="1040" t="s">
        <v>270</v>
      </c>
      <c r="T22" s="1040">
        <v>246.02140899775455</v>
      </c>
    </row>
    <row r="23" spans="1:23" x14ac:dyDescent="0.2">
      <c r="A23" s="314" t="s">
        <v>191</v>
      </c>
      <c r="B23" s="637">
        <v>12666</v>
      </c>
      <c r="C23" s="637">
        <v>12595</v>
      </c>
      <c r="D23" s="637">
        <v>12632</v>
      </c>
      <c r="E23" s="637">
        <v>8460</v>
      </c>
      <c r="G23" s="1047">
        <v>3438004</v>
      </c>
      <c r="H23" s="1047">
        <v>3489496</v>
      </c>
      <c r="I23" s="1017">
        <v>3489496</v>
      </c>
      <c r="J23" s="1017">
        <v>3542042</v>
      </c>
      <c r="K23" s="1017">
        <v>3572920</v>
      </c>
      <c r="M23" s="1040" t="s">
        <v>215</v>
      </c>
      <c r="N23" s="1040">
        <f t="shared" si="0"/>
        <v>368.41143873014693</v>
      </c>
      <c r="O23" s="1040">
        <f t="shared" si="0"/>
        <v>360.94037648989996</v>
      </c>
      <c r="P23" s="1040">
        <f t="shared" si="0"/>
        <v>362.00070153397508</v>
      </c>
      <c r="Q23" s="1040">
        <f t="shared" si="0"/>
        <v>238.84527625589982</v>
      </c>
      <c r="S23" s="1040" t="s">
        <v>215</v>
      </c>
      <c r="T23" s="1040">
        <v>238.84527625589982</v>
      </c>
      <c r="W23" s="740" t="s">
        <v>188</v>
      </c>
    </row>
    <row r="24" spans="1:23" x14ac:dyDescent="0.2">
      <c r="A24" s="314" t="s">
        <v>192</v>
      </c>
      <c r="B24" s="635">
        <v>14458</v>
      </c>
      <c r="C24" s="635">
        <v>14310</v>
      </c>
      <c r="D24" s="635">
        <v>14324</v>
      </c>
      <c r="E24" s="635">
        <v>10244</v>
      </c>
      <c r="G24" s="1048">
        <v>2329173</v>
      </c>
      <c r="H24" s="1048">
        <v>2369601</v>
      </c>
      <c r="I24" s="1011">
        <v>2369601</v>
      </c>
      <c r="J24" s="1011">
        <v>2403021</v>
      </c>
      <c r="K24" s="1011">
        <v>2424306</v>
      </c>
      <c r="M24" s="1040" t="s">
        <v>216</v>
      </c>
      <c r="N24" s="1040">
        <f t="shared" si="0"/>
        <v>620.73534254432798</v>
      </c>
      <c r="O24" s="1040">
        <f t="shared" si="0"/>
        <v>603.8991374497225</v>
      </c>
      <c r="P24" s="1040">
        <f t="shared" si="0"/>
        <v>604.48995421592076</v>
      </c>
      <c r="Q24" s="1040">
        <f t="shared" si="0"/>
        <v>426.29673232152362</v>
      </c>
      <c r="S24" s="1040" t="s">
        <v>217</v>
      </c>
      <c r="T24" s="1040">
        <v>228.86919610684785</v>
      </c>
    </row>
    <row r="25" spans="1:23" x14ac:dyDescent="0.2">
      <c r="A25" s="314" t="s">
        <v>193</v>
      </c>
      <c r="B25" s="637">
        <v>1100</v>
      </c>
      <c r="C25" s="637">
        <v>1290</v>
      </c>
      <c r="D25" s="637">
        <v>1207</v>
      </c>
      <c r="E25" s="637">
        <v>867</v>
      </c>
      <c r="G25" s="1047">
        <v>371041</v>
      </c>
      <c r="H25" s="1047">
        <v>376469</v>
      </c>
      <c r="I25" s="1017">
        <v>376469</v>
      </c>
      <c r="J25" s="1017">
        <v>378819</v>
      </c>
      <c r="K25" s="1017">
        <v>381127</v>
      </c>
      <c r="M25" s="1040" t="s">
        <v>217</v>
      </c>
      <c r="N25" s="1040">
        <f t="shared" si="0"/>
        <v>296.46319409445317</v>
      </c>
      <c r="O25" s="1040">
        <f t="shared" si="0"/>
        <v>342.65769558715328</v>
      </c>
      <c r="P25" s="1040">
        <f t="shared" si="0"/>
        <v>320.61072757650697</v>
      </c>
      <c r="Q25" s="1040">
        <f t="shared" si="0"/>
        <v>228.86919610684785</v>
      </c>
      <c r="S25" s="1040" t="s">
        <v>218</v>
      </c>
      <c r="T25" s="1040">
        <v>224.21834566790193</v>
      </c>
    </row>
    <row r="26" spans="1:23" x14ac:dyDescent="0.2">
      <c r="A26" s="314" t="s">
        <v>194</v>
      </c>
      <c r="B26" s="635">
        <v>4261</v>
      </c>
      <c r="C26" s="635">
        <v>4422</v>
      </c>
      <c r="D26" s="635">
        <v>4086</v>
      </c>
      <c r="E26" s="635">
        <v>2920</v>
      </c>
      <c r="G26" s="1048">
        <v>1259697</v>
      </c>
      <c r="H26" s="1048">
        <v>1280935</v>
      </c>
      <c r="I26" s="1011">
        <v>1280935</v>
      </c>
      <c r="J26" s="1011">
        <v>1302302</v>
      </c>
      <c r="K26" s="1011">
        <v>1319074</v>
      </c>
      <c r="M26" s="1040" t="s">
        <v>218</v>
      </c>
      <c r="N26" s="1040">
        <f t="shared" si="0"/>
        <v>338.25594567582522</v>
      </c>
      <c r="O26" s="1040">
        <f t="shared" si="0"/>
        <v>345.21658007627241</v>
      </c>
      <c r="P26" s="1040">
        <f t="shared" si="0"/>
        <v>318.98574088458821</v>
      </c>
      <c r="Q26" s="1040">
        <f t="shared" si="0"/>
        <v>224.21834566790193</v>
      </c>
      <c r="S26" s="1040" t="s">
        <v>214</v>
      </c>
      <c r="T26" s="1040">
        <v>213.70207416719043</v>
      </c>
    </row>
    <row r="27" spans="1:23" x14ac:dyDescent="0.2">
      <c r="A27" s="314" t="s">
        <v>195</v>
      </c>
      <c r="B27" s="637">
        <v>14019</v>
      </c>
      <c r="C27" s="637">
        <v>14078</v>
      </c>
      <c r="D27" s="637">
        <v>13577</v>
      </c>
      <c r="E27" s="637">
        <v>9842</v>
      </c>
      <c r="G27" s="1047">
        <v>3258041</v>
      </c>
      <c r="H27" s="1047">
        <v>3306796</v>
      </c>
      <c r="I27" s="1017">
        <v>3306796</v>
      </c>
      <c r="J27" s="1017">
        <v>3354491</v>
      </c>
      <c r="K27" s="1017">
        <v>3389773</v>
      </c>
      <c r="M27" s="1040" t="s">
        <v>219</v>
      </c>
      <c r="N27" s="1040">
        <f t="shared" si="0"/>
        <v>430.28924436494202</v>
      </c>
      <c r="O27" s="1040">
        <f t="shared" si="0"/>
        <v>425.72931623238929</v>
      </c>
      <c r="P27" s="1040">
        <f t="shared" si="0"/>
        <v>410.57869913959013</v>
      </c>
      <c r="Q27" s="1040">
        <f t="shared" si="0"/>
        <v>293.39771667296168</v>
      </c>
      <c r="S27" s="1040" t="s">
        <v>235</v>
      </c>
      <c r="T27" s="1040">
        <v>186.41815458812837</v>
      </c>
    </row>
    <row r="28" spans="1:23" x14ac:dyDescent="0.2">
      <c r="A28" s="314" t="s">
        <v>196</v>
      </c>
      <c r="B28" s="635">
        <v>4719</v>
      </c>
      <c r="C28" s="635">
        <v>4786</v>
      </c>
      <c r="D28" s="635">
        <v>5031</v>
      </c>
      <c r="E28" s="635">
        <v>3209</v>
      </c>
      <c r="G28" s="1048">
        <v>1037785</v>
      </c>
      <c r="H28" s="1048">
        <v>1053639</v>
      </c>
      <c r="I28" s="1011">
        <v>1053639</v>
      </c>
      <c r="J28" s="1011">
        <v>1070678</v>
      </c>
      <c r="K28" s="1011">
        <v>1080370</v>
      </c>
      <c r="M28" s="1040" t="s">
        <v>220</v>
      </c>
      <c r="N28" s="1040">
        <f t="shared" si="0"/>
        <v>454.71846288007634</v>
      </c>
      <c r="O28" s="1040">
        <f t="shared" si="0"/>
        <v>454.23527413089306</v>
      </c>
      <c r="P28" s="1040">
        <f t="shared" si="0"/>
        <v>477.48802009037257</v>
      </c>
      <c r="Q28" s="1040">
        <f t="shared" si="0"/>
        <v>299.71662815524371</v>
      </c>
      <c r="S28" s="1040" t="s">
        <v>199</v>
      </c>
      <c r="T28" s="1040">
        <v>120.14735582317302</v>
      </c>
    </row>
    <row r="29" spans="1:23" x14ac:dyDescent="0.2">
      <c r="I29" s="1017"/>
      <c r="J29" s="1017"/>
      <c r="K29" s="1017"/>
    </row>
  </sheetData>
  <mergeCells count="3">
    <mergeCell ref="B1:E1"/>
    <mergeCell ref="G1:K1"/>
    <mergeCell ref="N1:Q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81FD8-795D-41D0-8482-41CE416071A3}">
  <dimension ref="A1:AC74"/>
  <sheetViews>
    <sheetView zoomScaleNormal="100" workbookViewId="0">
      <selection activeCell="P38" sqref="P38"/>
    </sheetView>
  </sheetViews>
  <sheetFormatPr defaultRowHeight="14.25" x14ac:dyDescent="0.2"/>
  <cols>
    <col min="1" max="1" width="14.875" style="136" customWidth="1"/>
    <col min="2" max="16384" width="9" style="136"/>
  </cols>
  <sheetData>
    <row r="1" spans="1:29" x14ac:dyDescent="0.2">
      <c r="A1" s="135" t="s">
        <v>106</v>
      </c>
    </row>
    <row r="2" spans="1:29" x14ac:dyDescent="0.2">
      <c r="A2" s="135" t="s">
        <v>107</v>
      </c>
      <c r="B2" s="137">
        <v>44512.472916666666</v>
      </c>
    </row>
    <row r="3" spans="1:29" x14ac:dyDescent="0.2">
      <c r="A3" s="135" t="s">
        <v>108</v>
      </c>
      <c r="B3" s="137">
        <v>44586.446916006942</v>
      </c>
    </row>
    <row r="4" spans="1:29" x14ac:dyDescent="0.2">
      <c r="A4" s="135" t="s">
        <v>109</v>
      </c>
      <c r="B4" s="135" t="s">
        <v>110</v>
      </c>
    </row>
    <row r="5" spans="1:29" x14ac:dyDescent="0.2">
      <c r="A5" s="135" t="s">
        <v>111</v>
      </c>
      <c r="B5" s="135" t="s">
        <v>112</v>
      </c>
    </row>
    <row r="6" spans="1:29" x14ac:dyDescent="0.2">
      <c r="A6" s="135" t="s">
        <v>113</v>
      </c>
      <c r="B6" s="135" t="s">
        <v>114</v>
      </c>
    </row>
    <row r="7" spans="1:29" x14ac:dyDescent="0.2">
      <c r="A7" s="135"/>
      <c r="B7" s="135"/>
      <c r="V7" s="138"/>
    </row>
    <row r="8" spans="1:29" x14ac:dyDescent="0.2">
      <c r="A8" s="139" t="s">
        <v>1</v>
      </c>
      <c r="B8" s="140" t="s">
        <v>2</v>
      </c>
      <c r="C8" s="139" t="s">
        <v>3</v>
      </c>
      <c r="D8" s="139" t="s">
        <v>4</v>
      </c>
      <c r="E8" s="139" t="s">
        <v>5</v>
      </c>
      <c r="F8" s="139" t="s">
        <v>6</v>
      </c>
      <c r="G8" s="139" t="s">
        <v>7</v>
      </c>
      <c r="H8" s="139" t="s">
        <v>8</v>
      </c>
      <c r="I8" s="139" t="s">
        <v>9</v>
      </c>
      <c r="J8" s="139" t="s">
        <v>10</v>
      </c>
      <c r="K8" s="140" t="s">
        <v>11</v>
      </c>
      <c r="L8" s="139" t="s">
        <v>12</v>
      </c>
      <c r="M8" s="139" t="s">
        <v>13</v>
      </c>
      <c r="N8" s="139" t="s">
        <v>14</v>
      </c>
      <c r="O8" s="139" t="s">
        <v>15</v>
      </c>
      <c r="P8" s="139" t="s">
        <v>16</v>
      </c>
      <c r="Q8" s="139" t="s">
        <v>17</v>
      </c>
      <c r="R8" s="139" t="s">
        <v>18</v>
      </c>
      <c r="S8" s="140" t="s">
        <v>19</v>
      </c>
      <c r="T8" s="140" t="s">
        <v>20</v>
      </c>
    </row>
    <row r="9" spans="1:29" x14ac:dyDescent="0.2">
      <c r="A9" s="139" t="s">
        <v>83</v>
      </c>
      <c r="B9" s="141">
        <v>65294</v>
      </c>
      <c r="C9" s="142">
        <v>64989</v>
      </c>
      <c r="D9" s="142">
        <v>65386</v>
      </c>
      <c r="E9" s="142">
        <v>62993</v>
      </c>
      <c r="F9" s="142">
        <v>65386</v>
      </c>
      <c r="G9" s="142">
        <v>65273</v>
      </c>
      <c r="H9" s="142">
        <v>65844</v>
      </c>
      <c r="I9" s="142">
        <v>64439</v>
      </c>
      <c r="J9" s="142">
        <v>62723</v>
      </c>
      <c r="K9" s="141">
        <v>60363</v>
      </c>
      <c r="L9" s="143">
        <v>62801</v>
      </c>
      <c r="M9" s="142">
        <v>57707</v>
      </c>
      <c r="N9" s="142">
        <v>53967</v>
      </c>
      <c r="O9" s="142">
        <v>53237</v>
      </c>
      <c r="P9" s="142">
        <v>51831</v>
      </c>
      <c r="Q9" s="142">
        <v>51258</v>
      </c>
      <c r="R9" s="142">
        <v>48472</v>
      </c>
      <c r="S9" s="141">
        <v>48750</v>
      </c>
      <c r="T9" s="141">
        <v>47147</v>
      </c>
      <c r="V9" s="144"/>
      <c r="W9" s="144"/>
      <c r="X9" s="144"/>
      <c r="Y9" s="144"/>
      <c r="Z9" s="144"/>
      <c r="AA9" s="144"/>
      <c r="AB9" s="144"/>
      <c r="AC9" s="144"/>
    </row>
    <row r="10" spans="1:29" x14ac:dyDescent="0.2">
      <c r="A10" s="139" t="s">
        <v>54</v>
      </c>
      <c r="B10" s="145" t="s">
        <v>115</v>
      </c>
      <c r="C10" s="146" t="s">
        <v>115</v>
      </c>
      <c r="D10" s="146" t="s">
        <v>115</v>
      </c>
      <c r="E10" s="142">
        <v>9308</v>
      </c>
      <c r="F10" s="142">
        <v>10112</v>
      </c>
      <c r="G10" s="142">
        <v>10215</v>
      </c>
      <c r="H10" s="142">
        <v>9827</v>
      </c>
      <c r="I10" s="142">
        <v>9952</v>
      </c>
      <c r="J10" s="142">
        <v>8674</v>
      </c>
      <c r="K10" s="141">
        <v>8078</v>
      </c>
      <c r="L10" s="143">
        <v>8301</v>
      </c>
      <c r="M10" s="142">
        <v>8193</v>
      </c>
      <c r="N10" s="142">
        <v>8775</v>
      </c>
      <c r="O10" s="142">
        <v>8639</v>
      </c>
      <c r="P10" s="142">
        <v>8971</v>
      </c>
      <c r="Q10" s="142">
        <v>9374</v>
      </c>
      <c r="R10" s="142">
        <v>8680</v>
      </c>
      <c r="S10" s="141">
        <v>8466</v>
      </c>
      <c r="T10" s="141">
        <v>8499</v>
      </c>
      <c r="V10" s="147"/>
      <c r="W10" s="148"/>
      <c r="X10" s="148"/>
      <c r="Y10" s="148"/>
      <c r="Z10" s="148"/>
      <c r="AA10" s="148"/>
      <c r="AB10" s="148"/>
      <c r="AC10" s="148"/>
    </row>
    <row r="11" spans="1:29" x14ac:dyDescent="0.2">
      <c r="A11" s="139" t="s">
        <v>84</v>
      </c>
      <c r="B11" s="141">
        <v>33676</v>
      </c>
      <c r="C11" s="142">
        <v>34389</v>
      </c>
      <c r="D11" s="142">
        <v>35437</v>
      </c>
      <c r="E11" s="142">
        <v>34254</v>
      </c>
      <c r="F11" s="142">
        <v>32211</v>
      </c>
      <c r="G11" s="142">
        <v>28114</v>
      </c>
      <c r="H11" s="142">
        <v>29243</v>
      </c>
      <c r="I11" s="142">
        <v>28501</v>
      </c>
      <c r="J11" s="142">
        <v>27244</v>
      </c>
      <c r="K11" s="141">
        <v>24384</v>
      </c>
      <c r="L11" s="143">
        <v>25549</v>
      </c>
      <c r="M11" s="142">
        <v>25516</v>
      </c>
      <c r="N11" s="142">
        <v>25288</v>
      </c>
      <c r="O11" s="142">
        <v>26358</v>
      </c>
      <c r="P11" s="142">
        <v>26966</v>
      </c>
      <c r="Q11" s="142">
        <v>27081</v>
      </c>
      <c r="R11" s="142">
        <v>27079</v>
      </c>
      <c r="S11" s="141">
        <v>27680</v>
      </c>
      <c r="T11" s="141">
        <v>26045</v>
      </c>
      <c r="V11" s="147"/>
      <c r="W11" s="149"/>
      <c r="X11" s="149"/>
      <c r="Y11" s="149"/>
      <c r="Z11" s="149"/>
      <c r="AA11" s="149"/>
      <c r="AB11" s="149"/>
      <c r="AC11" s="149"/>
    </row>
    <row r="12" spans="1:29" x14ac:dyDescent="0.2">
      <c r="A12" s="139" t="s">
        <v>116</v>
      </c>
      <c r="B12" s="141">
        <v>8465</v>
      </c>
      <c r="C12" s="142">
        <v>8791</v>
      </c>
      <c r="D12" s="142">
        <v>8412</v>
      </c>
      <c r="E12" s="142">
        <v>7546</v>
      </c>
      <c r="F12" s="146" t="s">
        <v>115</v>
      </c>
      <c r="G12" s="142">
        <v>6515</v>
      </c>
      <c r="H12" s="142">
        <v>6656</v>
      </c>
      <c r="I12" s="142">
        <v>5923</v>
      </c>
      <c r="J12" s="142">
        <v>4947</v>
      </c>
      <c r="K12" s="141">
        <v>4153</v>
      </c>
      <c r="L12" s="143">
        <v>4039</v>
      </c>
      <c r="M12" s="142">
        <v>3611</v>
      </c>
      <c r="N12" s="142">
        <v>3394</v>
      </c>
      <c r="O12" s="142">
        <v>3195</v>
      </c>
      <c r="P12" s="142">
        <v>3156</v>
      </c>
      <c r="Q12" s="142">
        <v>3228</v>
      </c>
      <c r="R12" s="142">
        <v>3143</v>
      </c>
      <c r="S12" s="141">
        <v>3287</v>
      </c>
      <c r="T12" s="141">
        <v>3076</v>
      </c>
      <c r="V12" s="150"/>
      <c r="W12" s="151"/>
      <c r="X12" s="152"/>
      <c r="Y12" s="152"/>
      <c r="Z12" s="152"/>
      <c r="AA12" s="153"/>
      <c r="AB12" s="153"/>
      <c r="AC12" s="153"/>
    </row>
    <row r="13" spans="1:29" x14ac:dyDescent="0.2">
      <c r="A13" s="139" t="s">
        <v>117</v>
      </c>
      <c r="B13" s="141">
        <v>494775</v>
      </c>
      <c r="C13" s="142">
        <v>476413</v>
      </c>
      <c r="D13" s="142">
        <v>462170</v>
      </c>
      <c r="E13" s="142">
        <v>440126</v>
      </c>
      <c r="F13" s="142">
        <v>433443</v>
      </c>
      <c r="G13" s="142">
        <v>422337</v>
      </c>
      <c r="H13" s="142">
        <v>431419</v>
      </c>
      <c r="I13" s="142">
        <v>409047</v>
      </c>
      <c r="J13" s="142">
        <v>397671</v>
      </c>
      <c r="K13" s="141">
        <v>371170</v>
      </c>
      <c r="L13" s="143">
        <v>392365</v>
      </c>
      <c r="M13" s="142">
        <v>384378</v>
      </c>
      <c r="N13" s="142">
        <v>374142</v>
      </c>
      <c r="O13" s="142">
        <v>389535</v>
      </c>
      <c r="P13" s="142">
        <v>396891</v>
      </c>
      <c r="Q13" s="142">
        <v>399872</v>
      </c>
      <c r="R13" s="142">
        <v>390312</v>
      </c>
      <c r="S13" s="141">
        <v>396018</v>
      </c>
      <c r="T13" s="141">
        <v>384230</v>
      </c>
      <c r="V13" s="154"/>
      <c r="W13" s="155"/>
      <c r="X13" s="156"/>
      <c r="Y13" s="156"/>
      <c r="Z13" s="156"/>
      <c r="AA13" s="157"/>
      <c r="AB13" s="157"/>
      <c r="AC13" s="157"/>
    </row>
    <row r="14" spans="1:29" x14ac:dyDescent="0.2">
      <c r="A14" s="139" t="s">
        <v>58</v>
      </c>
      <c r="B14" s="141">
        <v>2443</v>
      </c>
      <c r="C14" s="142">
        <v>2868</v>
      </c>
      <c r="D14" s="142">
        <v>2539</v>
      </c>
      <c r="E14" s="142">
        <v>2875</v>
      </c>
      <c r="F14" s="142">
        <v>3027</v>
      </c>
      <c r="G14" s="142">
        <v>3508</v>
      </c>
      <c r="H14" s="142">
        <v>3271</v>
      </c>
      <c r="I14" s="142">
        <v>2398</v>
      </c>
      <c r="J14" s="142">
        <v>1931</v>
      </c>
      <c r="K14" s="141">
        <v>1720</v>
      </c>
      <c r="L14" s="143">
        <v>1877</v>
      </c>
      <c r="M14" s="142">
        <v>1707</v>
      </c>
      <c r="N14" s="142">
        <v>1727</v>
      </c>
      <c r="O14" s="142">
        <v>1749</v>
      </c>
      <c r="P14" s="142">
        <v>1758</v>
      </c>
      <c r="Q14" s="142">
        <v>1458</v>
      </c>
      <c r="R14" s="142">
        <v>1725</v>
      </c>
      <c r="S14" s="141">
        <v>1832</v>
      </c>
      <c r="T14" s="141">
        <v>1733</v>
      </c>
      <c r="V14" s="154"/>
      <c r="W14" s="158"/>
      <c r="X14" s="156"/>
      <c r="Y14" s="156"/>
      <c r="Z14" s="156"/>
      <c r="AA14" s="159"/>
      <c r="AB14" s="157"/>
      <c r="AC14" s="157"/>
    </row>
    <row r="15" spans="1:29" x14ac:dyDescent="0.2">
      <c r="A15" s="139" t="s">
        <v>87</v>
      </c>
      <c r="B15" s="141">
        <v>10222</v>
      </c>
      <c r="C15" s="142">
        <v>9206</v>
      </c>
      <c r="D15" s="142">
        <v>8262</v>
      </c>
      <c r="E15" s="142">
        <v>7867</v>
      </c>
      <c r="F15" s="142">
        <v>6173</v>
      </c>
      <c r="G15" s="142">
        <v>8575</v>
      </c>
      <c r="H15" s="142">
        <v>7806</v>
      </c>
      <c r="I15" s="142">
        <v>9758</v>
      </c>
      <c r="J15" s="142">
        <v>9742</v>
      </c>
      <c r="K15" s="141">
        <v>8270</v>
      </c>
      <c r="L15" s="143">
        <v>6972</v>
      </c>
      <c r="M15" s="142">
        <v>7942</v>
      </c>
      <c r="N15" s="142">
        <v>6880</v>
      </c>
      <c r="O15" s="142">
        <v>8079</v>
      </c>
      <c r="P15" s="142">
        <v>7840</v>
      </c>
      <c r="Q15" s="142">
        <v>7773</v>
      </c>
      <c r="R15" s="142">
        <v>7778</v>
      </c>
      <c r="S15" s="141">
        <v>8011</v>
      </c>
      <c r="T15" s="141" t="s">
        <v>115</v>
      </c>
      <c r="V15" s="154"/>
      <c r="W15" s="155"/>
      <c r="X15" s="156"/>
      <c r="Y15" s="156"/>
      <c r="Z15" s="156"/>
      <c r="AA15" s="157"/>
      <c r="AB15" s="157"/>
      <c r="AC15" s="157"/>
    </row>
    <row r="16" spans="1:29" x14ac:dyDescent="0.2">
      <c r="A16" s="139" t="s">
        <v>88</v>
      </c>
      <c r="B16" s="141">
        <v>26336</v>
      </c>
      <c r="C16" s="142">
        <v>22459</v>
      </c>
      <c r="D16" s="142">
        <v>20737</v>
      </c>
      <c r="E16" s="142">
        <v>20179</v>
      </c>
      <c r="F16" s="142">
        <v>22048</v>
      </c>
      <c r="G16" s="142">
        <v>20675</v>
      </c>
      <c r="H16" s="142">
        <v>19766</v>
      </c>
      <c r="I16" s="142">
        <v>19010</v>
      </c>
      <c r="J16" s="142">
        <v>18641</v>
      </c>
      <c r="K16" s="141">
        <v>19108</v>
      </c>
      <c r="L16" s="143">
        <v>17259</v>
      </c>
      <c r="M16" s="142">
        <v>15640</v>
      </c>
      <c r="N16" s="142">
        <v>15175</v>
      </c>
      <c r="O16" s="142">
        <v>14564</v>
      </c>
      <c r="P16" s="142">
        <v>14096</v>
      </c>
      <c r="Q16" s="142">
        <v>13825</v>
      </c>
      <c r="R16" s="142">
        <v>13271</v>
      </c>
      <c r="S16" s="141">
        <v>13149</v>
      </c>
      <c r="T16" s="141">
        <v>13002</v>
      </c>
      <c r="V16" s="154"/>
      <c r="W16" s="155"/>
      <c r="X16" s="156"/>
      <c r="Y16" s="156"/>
      <c r="Z16" s="156"/>
      <c r="AA16" s="157"/>
      <c r="AB16" s="157"/>
      <c r="AC16" s="157"/>
    </row>
    <row r="17" spans="1:29" x14ac:dyDescent="0.2">
      <c r="A17" s="139" t="s">
        <v>89</v>
      </c>
      <c r="B17" s="141">
        <v>149599</v>
      </c>
      <c r="C17" s="142">
        <v>146917</v>
      </c>
      <c r="D17" s="142">
        <v>150635</v>
      </c>
      <c r="E17" s="142">
        <v>138383</v>
      </c>
      <c r="F17" s="142">
        <v>132809</v>
      </c>
      <c r="G17" s="142">
        <v>143450</v>
      </c>
      <c r="H17" s="142">
        <v>142521</v>
      </c>
      <c r="I17" s="142">
        <v>130947</v>
      </c>
      <c r="J17" s="142">
        <v>124966</v>
      </c>
      <c r="K17" s="141">
        <v>120345</v>
      </c>
      <c r="L17" s="143">
        <v>115627</v>
      </c>
      <c r="M17" s="142">
        <v>115890</v>
      </c>
      <c r="N17" s="142">
        <v>124720</v>
      </c>
      <c r="O17" s="142">
        <v>126632</v>
      </c>
      <c r="P17" s="142">
        <v>134455</v>
      </c>
      <c r="Q17" s="142">
        <v>140390</v>
      </c>
      <c r="R17" s="142">
        <v>139162</v>
      </c>
      <c r="S17" s="141">
        <v>138609</v>
      </c>
      <c r="T17" s="141">
        <v>139358</v>
      </c>
      <c r="V17" s="154"/>
      <c r="W17" s="155"/>
      <c r="X17" s="156"/>
      <c r="Y17" s="156"/>
      <c r="Z17" s="156"/>
      <c r="AA17" s="157"/>
      <c r="AB17" s="157"/>
      <c r="AC17" s="157"/>
    </row>
    <row r="18" spans="1:29" x14ac:dyDescent="0.2">
      <c r="A18" s="139" t="s">
        <v>90</v>
      </c>
      <c r="B18" s="141">
        <v>158301</v>
      </c>
      <c r="C18" s="142">
        <v>137839</v>
      </c>
      <c r="D18" s="142">
        <v>119069</v>
      </c>
      <c r="E18" s="142">
        <v>112023</v>
      </c>
      <c r="F18" s="142">
        <v>111683</v>
      </c>
      <c r="G18" s="142">
        <v>105980</v>
      </c>
      <c r="H18" s="142">
        <v>106709</v>
      </c>
      <c r="I18" s="142">
        <v>96905</v>
      </c>
      <c r="J18" s="142">
        <v>93713</v>
      </c>
      <c r="K18" s="141">
        <v>87173</v>
      </c>
      <c r="L18" s="143">
        <v>81251</v>
      </c>
      <c r="M18" s="142">
        <v>75851</v>
      </c>
      <c r="N18" s="142">
        <v>70607</v>
      </c>
      <c r="O18" s="142">
        <v>73048</v>
      </c>
      <c r="P18" s="142">
        <v>70774</v>
      </c>
      <c r="Q18" s="142">
        <v>72631</v>
      </c>
      <c r="R18" s="142">
        <v>73384</v>
      </c>
      <c r="S18" s="141">
        <v>72529</v>
      </c>
      <c r="T18" s="141">
        <v>73443</v>
      </c>
      <c r="V18" s="154"/>
      <c r="W18" s="155"/>
      <c r="X18" s="156"/>
      <c r="Y18" s="156"/>
      <c r="Z18" s="156"/>
      <c r="AA18" s="157"/>
      <c r="AB18" s="157"/>
      <c r="AC18" s="157"/>
    </row>
    <row r="19" spans="1:29" x14ac:dyDescent="0.2">
      <c r="A19" s="139" t="s">
        <v>91</v>
      </c>
      <c r="B19" s="141">
        <v>22093</v>
      </c>
      <c r="C19" s="142">
        <v>23923</v>
      </c>
      <c r="D19" s="142">
        <v>26153</v>
      </c>
      <c r="E19" s="142">
        <v>24271</v>
      </c>
      <c r="F19" s="142">
        <v>21773</v>
      </c>
      <c r="G19" s="142">
        <v>23136</v>
      </c>
      <c r="H19" s="142">
        <v>25092</v>
      </c>
      <c r="I19" s="142">
        <v>22395</v>
      </c>
      <c r="J19" s="142">
        <v>21923</v>
      </c>
      <c r="K19" s="141">
        <v>18333</v>
      </c>
      <c r="L19" s="143">
        <v>18065</v>
      </c>
      <c r="M19" s="142">
        <v>16010</v>
      </c>
      <c r="N19" s="142">
        <v>15274</v>
      </c>
      <c r="O19" s="142">
        <v>14222</v>
      </c>
      <c r="P19" s="142">
        <v>15024</v>
      </c>
      <c r="Q19" s="142">
        <v>14596</v>
      </c>
      <c r="R19" s="142">
        <v>14608</v>
      </c>
      <c r="S19" s="141">
        <v>13989</v>
      </c>
      <c r="T19" s="141">
        <v>12885</v>
      </c>
      <c r="V19" s="154"/>
      <c r="W19" s="155"/>
      <c r="X19" s="156"/>
      <c r="Y19" s="159"/>
      <c r="Z19" s="159"/>
      <c r="AA19" s="159"/>
      <c r="AB19" s="159"/>
      <c r="AC19" s="159"/>
    </row>
    <row r="20" spans="1:29" x14ac:dyDescent="0.2">
      <c r="A20" s="160" t="s">
        <v>22</v>
      </c>
      <c r="B20" s="141">
        <v>373286</v>
      </c>
      <c r="C20" s="143">
        <v>378491</v>
      </c>
      <c r="D20" s="143">
        <v>356475</v>
      </c>
      <c r="E20" s="143">
        <v>343179</v>
      </c>
      <c r="F20" s="143">
        <v>334858</v>
      </c>
      <c r="G20" s="143">
        <v>332955</v>
      </c>
      <c r="H20" s="143">
        <v>325850</v>
      </c>
      <c r="I20" s="143">
        <v>310745</v>
      </c>
      <c r="J20" s="143">
        <v>307258</v>
      </c>
      <c r="K20" s="141">
        <v>304720</v>
      </c>
      <c r="L20" s="143">
        <v>292019</v>
      </c>
      <c r="M20" s="143">
        <v>266864</v>
      </c>
      <c r="N20" s="143">
        <v>257421</v>
      </c>
      <c r="O20" s="143">
        <v>251147</v>
      </c>
      <c r="P20" s="143">
        <v>246920</v>
      </c>
      <c r="Q20" s="143">
        <v>249175</v>
      </c>
      <c r="R20" s="143">
        <v>246750</v>
      </c>
      <c r="S20" s="141">
        <v>242919</v>
      </c>
      <c r="T20" s="141">
        <v>241384</v>
      </c>
      <c r="V20" s="154"/>
      <c r="W20" s="155"/>
      <c r="X20" s="156"/>
      <c r="Y20" s="156"/>
      <c r="Z20" s="156"/>
      <c r="AA20" s="157"/>
      <c r="AB20" s="157"/>
      <c r="AC20" s="157"/>
    </row>
    <row r="21" spans="1:29" x14ac:dyDescent="0.2">
      <c r="A21" s="139" t="s">
        <v>92</v>
      </c>
      <c r="B21" s="141">
        <v>3528</v>
      </c>
      <c r="C21" s="142">
        <v>3526</v>
      </c>
      <c r="D21" s="142">
        <v>3411</v>
      </c>
      <c r="E21" s="142">
        <v>3176</v>
      </c>
      <c r="F21" s="142">
        <v>2296</v>
      </c>
      <c r="G21" s="142">
        <v>2589</v>
      </c>
      <c r="H21" s="142">
        <v>2155</v>
      </c>
      <c r="I21" s="142">
        <v>1963</v>
      </c>
      <c r="J21" s="142">
        <v>1723</v>
      </c>
      <c r="K21" s="141">
        <v>1762</v>
      </c>
      <c r="L21" s="143">
        <v>1553</v>
      </c>
      <c r="M21" s="142">
        <v>1381</v>
      </c>
      <c r="N21" s="142">
        <v>1129</v>
      </c>
      <c r="O21" s="142">
        <v>1070</v>
      </c>
      <c r="P21" s="142">
        <v>947</v>
      </c>
      <c r="Q21" s="142">
        <v>964</v>
      </c>
      <c r="R21" s="142">
        <v>838</v>
      </c>
      <c r="S21" s="141">
        <v>741</v>
      </c>
      <c r="T21" s="141">
        <v>673</v>
      </c>
      <c r="V21" s="154"/>
      <c r="W21" s="155"/>
      <c r="X21" s="156"/>
      <c r="Y21" s="156"/>
      <c r="Z21" s="156"/>
      <c r="AA21" s="157"/>
      <c r="AB21" s="157"/>
      <c r="AC21" s="157"/>
    </row>
    <row r="22" spans="1:29" x14ac:dyDescent="0.2">
      <c r="A22" s="139" t="s">
        <v>93</v>
      </c>
      <c r="B22" s="141">
        <v>5852</v>
      </c>
      <c r="C22" s="142">
        <v>6300</v>
      </c>
      <c r="D22" s="142">
        <v>6639</v>
      </c>
      <c r="E22" s="142">
        <v>6416</v>
      </c>
      <c r="F22" s="142">
        <v>5600</v>
      </c>
      <c r="G22" s="142">
        <v>5404</v>
      </c>
      <c r="H22" s="142">
        <v>6088</v>
      </c>
      <c r="I22" s="142">
        <v>5408</v>
      </c>
      <c r="J22" s="142">
        <v>3930</v>
      </c>
      <c r="K22" s="141">
        <v>4023</v>
      </c>
      <c r="L22" s="143">
        <v>4224</v>
      </c>
      <c r="M22" s="142">
        <v>4179</v>
      </c>
      <c r="N22" s="142">
        <v>4338</v>
      </c>
      <c r="O22" s="142">
        <v>4603</v>
      </c>
      <c r="P22" s="142">
        <v>4566</v>
      </c>
      <c r="Q22" s="142">
        <v>4648</v>
      </c>
      <c r="R22" s="142">
        <v>4824</v>
      </c>
      <c r="S22" s="141">
        <v>4798</v>
      </c>
      <c r="T22" s="141">
        <v>4559</v>
      </c>
      <c r="V22" s="154"/>
      <c r="W22" s="155"/>
      <c r="X22" s="156"/>
      <c r="Y22" s="156"/>
      <c r="Z22" s="156"/>
      <c r="AA22" s="157"/>
      <c r="AB22" s="157"/>
      <c r="AC22" s="157"/>
    </row>
    <row r="23" spans="1:29" x14ac:dyDescent="0.2">
      <c r="A23" s="139" t="s">
        <v>94</v>
      </c>
      <c r="B23" s="141">
        <v>7103</v>
      </c>
      <c r="C23" s="142">
        <v>7428</v>
      </c>
      <c r="D23" s="142">
        <v>7266</v>
      </c>
      <c r="E23" s="142">
        <v>7862</v>
      </c>
      <c r="F23" s="142">
        <v>8467</v>
      </c>
      <c r="G23" s="142">
        <v>8252</v>
      </c>
      <c r="H23" s="142">
        <v>8043</v>
      </c>
      <c r="I23" s="142">
        <v>5818</v>
      </c>
      <c r="J23" s="142">
        <v>4426</v>
      </c>
      <c r="K23" s="141">
        <v>4230</v>
      </c>
      <c r="L23" s="143">
        <v>3919</v>
      </c>
      <c r="M23" s="142">
        <v>3952</v>
      </c>
      <c r="N23" s="142">
        <v>4007</v>
      </c>
      <c r="O23" s="142">
        <v>3747</v>
      </c>
      <c r="P23" s="142">
        <v>3594</v>
      </c>
      <c r="Q23" s="142">
        <v>3749</v>
      </c>
      <c r="R23" s="142">
        <v>3561</v>
      </c>
      <c r="S23" s="141">
        <v>3390</v>
      </c>
      <c r="T23" s="141">
        <v>3782</v>
      </c>
      <c r="V23" s="154"/>
      <c r="W23" s="155"/>
      <c r="X23" s="156"/>
      <c r="Y23" s="156"/>
      <c r="Z23" s="156"/>
      <c r="AA23" s="157"/>
      <c r="AB23" s="157"/>
      <c r="AC23" s="157"/>
    </row>
    <row r="24" spans="1:29" x14ac:dyDescent="0.2">
      <c r="A24" s="139" t="s">
        <v>95</v>
      </c>
      <c r="B24" s="141">
        <v>1178</v>
      </c>
      <c r="C24" s="142">
        <v>1103</v>
      </c>
      <c r="D24" s="142">
        <v>1052</v>
      </c>
      <c r="E24" s="142">
        <v>990</v>
      </c>
      <c r="F24" s="142">
        <v>1053</v>
      </c>
      <c r="G24" s="142">
        <v>1089</v>
      </c>
      <c r="H24" s="142">
        <v>1326</v>
      </c>
      <c r="I24" s="142">
        <v>1239</v>
      </c>
      <c r="J24" s="142">
        <v>1156</v>
      </c>
      <c r="K24" s="141">
        <v>1185</v>
      </c>
      <c r="L24" s="143">
        <v>1308</v>
      </c>
      <c r="M24" s="142">
        <v>1378</v>
      </c>
      <c r="N24" s="142">
        <v>1252</v>
      </c>
      <c r="O24" s="142">
        <v>1226</v>
      </c>
      <c r="P24" s="142">
        <v>1348</v>
      </c>
      <c r="Q24" s="142">
        <v>1203</v>
      </c>
      <c r="R24" s="142">
        <v>1272</v>
      </c>
      <c r="S24" s="141">
        <v>1218</v>
      </c>
      <c r="T24" s="141">
        <v>1296</v>
      </c>
      <c r="V24" s="161"/>
      <c r="W24" s="162"/>
      <c r="X24" s="163"/>
      <c r="Y24" s="163"/>
      <c r="Z24" s="163"/>
      <c r="AA24" s="164"/>
      <c r="AB24" s="164"/>
      <c r="AC24" s="164"/>
    </row>
    <row r="25" spans="1:29" x14ac:dyDescent="0.2">
      <c r="A25" s="139" t="s">
        <v>97</v>
      </c>
      <c r="B25" s="141">
        <v>24149</v>
      </c>
      <c r="C25" s="142">
        <v>25978</v>
      </c>
      <c r="D25" s="142">
        <v>26627</v>
      </c>
      <c r="E25" s="142">
        <v>28054</v>
      </c>
      <c r="F25" s="142">
        <v>27505</v>
      </c>
      <c r="G25" s="142">
        <v>27977</v>
      </c>
      <c r="H25" s="142">
        <v>27452</v>
      </c>
      <c r="I25" s="142">
        <v>25369</v>
      </c>
      <c r="J25" s="142">
        <v>23274</v>
      </c>
      <c r="K25" s="141">
        <v>21657</v>
      </c>
      <c r="L25" s="143">
        <v>20172</v>
      </c>
      <c r="M25" s="142">
        <v>18979</v>
      </c>
      <c r="N25" s="142">
        <v>20090</v>
      </c>
      <c r="O25" s="142">
        <v>20124</v>
      </c>
      <c r="P25" s="142">
        <v>20899</v>
      </c>
      <c r="Q25" s="142">
        <v>21329</v>
      </c>
      <c r="R25" s="142">
        <v>21451</v>
      </c>
      <c r="S25" s="141">
        <v>21999</v>
      </c>
      <c r="T25" s="141">
        <v>21596</v>
      </c>
      <c r="V25" s="154"/>
      <c r="W25" s="155"/>
      <c r="X25" s="156"/>
      <c r="Y25" s="156"/>
      <c r="Z25" s="156"/>
      <c r="AA25" s="157"/>
      <c r="AB25" s="157"/>
      <c r="AC25" s="157"/>
    </row>
    <row r="26" spans="1:29" x14ac:dyDescent="0.2">
      <c r="A26" s="139" t="s">
        <v>69</v>
      </c>
      <c r="B26" s="141">
        <v>1231</v>
      </c>
      <c r="C26" s="142">
        <v>1312</v>
      </c>
      <c r="D26" s="142">
        <v>1188</v>
      </c>
      <c r="E26" s="142">
        <v>1281</v>
      </c>
      <c r="F26" s="142">
        <v>1140</v>
      </c>
      <c r="G26" s="142">
        <v>1186</v>
      </c>
      <c r="H26" s="142">
        <v>1195</v>
      </c>
      <c r="I26" s="142">
        <v>1157</v>
      </c>
      <c r="J26" s="142">
        <v>1048</v>
      </c>
      <c r="K26" s="141">
        <v>1064</v>
      </c>
      <c r="L26" s="143">
        <v>1560</v>
      </c>
      <c r="M26" s="142">
        <v>1590</v>
      </c>
      <c r="N26" s="142">
        <v>1564</v>
      </c>
      <c r="O26" s="142">
        <v>1786</v>
      </c>
      <c r="P26" s="142">
        <v>1700</v>
      </c>
      <c r="Q26" s="142">
        <v>1829</v>
      </c>
      <c r="R26" s="142">
        <v>1854</v>
      </c>
      <c r="S26" s="141">
        <v>1657</v>
      </c>
      <c r="T26" s="141">
        <v>1595</v>
      </c>
      <c r="V26" s="154"/>
      <c r="W26" s="155"/>
      <c r="X26" s="156"/>
      <c r="Y26" s="156"/>
      <c r="Z26" s="156"/>
      <c r="AA26" s="157"/>
      <c r="AB26" s="157"/>
      <c r="AC26" s="157"/>
    </row>
    <row r="27" spans="1:29" x14ac:dyDescent="0.2">
      <c r="A27" s="139" t="s">
        <v>98</v>
      </c>
      <c r="B27" s="141">
        <v>11029</v>
      </c>
      <c r="C27" s="142">
        <v>11018</v>
      </c>
      <c r="D27" s="142">
        <v>10596</v>
      </c>
      <c r="E27" s="142">
        <v>9487</v>
      </c>
      <c r="F27" s="142">
        <v>9401</v>
      </c>
      <c r="G27" s="142">
        <v>9051</v>
      </c>
      <c r="H27" s="142">
        <v>9683</v>
      </c>
      <c r="I27" s="142">
        <v>9310</v>
      </c>
      <c r="J27" s="146" t="s">
        <v>115</v>
      </c>
      <c r="K27" s="145" t="s">
        <v>115</v>
      </c>
      <c r="L27" s="160" t="s">
        <v>115</v>
      </c>
      <c r="M27" s="146" t="s">
        <v>115</v>
      </c>
      <c r="N27" s="146" t="s">
        <v>115</v>
      </c>
      <c r="O27" s="146" t="s">
        <v>115</v>
      </c>
      <c r="P27" s="142">
        <v>21300</v>
      </c>
      <c r="Q27" s="142">
        <v>21400</v>
      </c>
      <c r="R27" s="142">
        <v>20800</v>
      </c>
      <c r="S27" s="145">
        <v>21700</v>
      </c>
      <c r="T27" s="145">
        <v>21400</v>
      </c>
      <c r="V27" s="154"/>
      <c r="W27" s="155"/>
      <c r="X27" s="156"/>
      <c r="Y27" s="165"/>
      <c r="Z27" s="156"/>
      <c r="AA27" s="157"/>
      <c r="AB27" s="157"/>
      <c r="AC27" s="157"/>
    </row>
    <row r="28" spans="1:29" x14ac:dyDescent="0.2">
      <c r="A28" s="139" t="s">
        <v>71</v>
      </c>
      <c r="B28" s="141">
        <v>56265</v>
      </c>
      <c r="C28" s="142">
        <v>56684</v>
      </c>
      <c r="D28" s="142">
        <v>56881</v>
      </c>
      <c r="E28" s="142">
        <v>55857</v>
      </c>
      <c r="F28" s="142">
        <v>53234</v>
      </c>
      <c r="G28" s="142">
        <v>51930</v>
      </c>
      <c r="H28" s="142">
        <v>53211</v>
      </c>
      <c r="I28" s="142">
        <v>50521</v>
      </c>
      <c r="J28" s="142">
        <v>49158</v>
      </c>
      <c r="K28" s="141">
        <v>45858</v>
      </c>
      <c r="L28" s="143">
        <v>45025</v>
      </c>
      <c r="M28" s="142">
        <v>50895</v>
      </c>
      <c r="N28" s="142">
        <v>48044</v>
      </c>
      <c r="O28" s="142">
        <v>47670</v>
      </c>
      <c r="P28" s="142">
        <v>47366</v>
      </c>
      <c r="Q28" s="142">
        <v>48393</v>
      </c>
      <c r="R28" s="142">
        <v>47258</v>
      </c>
      <c r="S28" s="141">
        <v>46525</v>
      </c>
      <c r="T28" s="141">
        <v>45140</v>
      </c>
      <c r="V28" s="154"/>
      <c r="W28" s="155"/>
      <c r="X28" s="156"/>
      <c r="Y28" s="156"/>
      <c r="Z28" s="156"/>
      <c r="AA28" s="157"/>
      <c r="AB28" s="157"/>
      <c r="AC28" s="157"/>
    </row>
    <row r="29" spans="1:29" x14ac:dyDescent="0.2">
      <c r="A29" s="139" t="s">
        <v>99</v>
      </c>
      <c r="B29" s="141">
        <v>68194</v>
      </c>
      <c r="C29" s="142">
        <v>67498</v>
      </c>
      <c r="D29" s="142">
        <v>63900</v>
      </c>
      <c r="E29" s="142">
        <v>64661</v>
      </c>
      <c r="F29" s="142">
        <v>61191</v>
      </c>
      <c r="G29" s="142">
        <v>59123</v>
      </c>
      <c r="H29" s="142">
        <v>63224</v>
      </c>
      <c r="I29" s="142">
        <v>62097</v>
      </c>
      <c r="J29" s="142">
        <v>56046</v>
      </c>
      <c r="K29" s="141">
        <v>48952</v>
      </c>
      <c r="L29" s="143">
        <v>49501</v>
      </c>
      <c r="M29" s="142">
        <v>45792</v>
      </c>
      <c r="N29" s="142">
        <v>44059</v>
      </c>
      <c r="O29" s="142">
        <v>42545</v>
      </c>
      <c r="P29" s="142">
        <v>39778</v>
      </c>
      <c r="Q29" s="142">
        <v>40766</v>
      </c>
      <c r="R29" s="142">
        <v>39466</v>
      </c>
      <c r="S29" s="141">
        <v>37359</v>
      </c>
      <c r="T29" s="141">
        <v>35477</v>
      </c>
      <c r="V29" s="154"/>
      <c r="W29" s="155"/>
      <c r="X29" s="156"/>
      <c r="Y29" s="156"/>
      <c r="Z29" s="156"/>
      <c r="AA29" s="157"/>
      <c r="AB29" s="157"/>
      <c r="AC29" s="157"/>
    </row>
    <row r="30" spans="1:29" x14ac:dyDescent="0.2">
      <c r="A30" s="139" t="s">
        <v>100</v>
      </c>
      <c r="B30" s="145" t="s">
        <v>115</v>
      </c>
      <c r="C30" s="146" t="s">
        <v>115</v>
      </c>
      <c r="D30" s="146" t="s">
        <v>115</v>
      </c>
      <c r="E30" s="146" t="s">
        <v>115</v>
      </c>
      <c r="F30" s="146" t="s">
        <v>115</v>
      </c>
      <c r="G30" s="146" t="s">
        <v>115</v>
      </c>
      <c r="H30" s="146" t="s">
        <v>115</v>
      </c>
      <c r="I30" s="146" t="s">
        <v>115</v>
      </c>
      <c r="J30" s="142">
        <v>48266</v>
      </c>
      <c r="K30" s="141">
        <v>48573</v>
      </c>
      <c r="L30" s="143">
        <v>43791</v>
      </c>
      <c r="M30" s="142">
        <v>39726</v>
      </c>
      <c r="N30" s="142">
        <v>40457</v>
      </c>
      <c r="O30" s="142">
        <v>40610</v>
      </c>
      <c r="P30" s="142">
        <v>42666</v>
      </c>
      <c r="Q30" s="142">
        <v>42872</v>
      </c>
      <c r="R30" s="142">
        <v>45739</v>
      </c>
      <c r="S30" s="141">
        <v>45330</v>
      </c>
      <c r="T30" s="141">
        <v>47336</v>
      </c>
      <c r="V30" s="154"/>
      <c r="W30" s="155"/>
      <c r="X30" s="156"/>
      <c r="Y30" s="156"/>
      <c r="Z30" s="156"/>
      <c r="AA30" s="157"/>
      <c r="AB30" s="157"/>
      <c r="AC30" s="157"/>
    </row>
    <row r="31" spans="1:29" x14ac:dyDescent="0.2">
      <c r="A31" s="139" t="s">
        <v>74</v>
      </c>
      <c r="B31" s="141">
        <v>6754</v>
      </c>
      <c r="C31" s="142">
        <v>6806</v>
      </c>
      <c r="D31" s="142">
        <v>6469</v>
      </c>
      <c r="E31" s="142">
        <v>6715</v>
      </c>
      <c r="F31" s="142">
        <v>23203</v>
      </c>
      <c r="G31" s="142">
        <v>26124</v>
      </c>
      <c r="H31" s="142">
        <v>29604</v>
      </c>
      <c r="I31" s="142">
        <v>36931</v>
      </c>
      <c r="J31" s="142">
        <v>35523</v>
      </c>
      <c r="K31" s="141">
        <v>32414</v>
      </c>
      <c r="L31" s="143">
        <v>33491</v>
      </c>
      <c r="M31" s="142">
        <v>34209</v>
      </c>
      <c r="N31" s="142">
        <v>31464</v>
      </c>
      <c r="O31" s="142">
        <v>32334</v>
      </c>
      <c r="P31" s="142">
        <v>36807</v>
      </c>
      <c r="Q31" s="142">
        <v>39562</v>
      </c>
      <c r="R31" s="142">
        <v>40211</v>
      </c>
      <c r="S31" s="141">
        <v>38709</v>
      </c>
      <c r="T31" s="141">
        <v>39670</v>
      </c>
      <c r="V31" s="154"/>
      <c r="W31" s="155"/>
      <c r="X31" s="159"/>
      <c r="Y31" s="156"/>
      <c r="Z31" s="156"/>
      <c r="AA31" s="157"/>
      <c r="AB31" s="157"/>
      <c r="AC31" s="157"/>
    </row>
    <row r="32" spans="1:29" x14ac:dyDescent="0.2">
      <c r="A32" s="139" t="s">
        <v>75</v>
      </c>
      <c r="B32" s="141">
        <v>12673</v>
      </c>
      <c r="C32" s="142">
        <v>14083</v>
      </c>
      <c r="D32" s="142">
        <v>16703</v>
      </c>
      <c r="E32" s="142">
        <v>18723</v>
      </c>
      <c r="F32" s="142">
        <v>14314</v>
      </c>
      <c r="G32" s="142">
        <v>16075</v>
      </c>
      <c r="H32" s="142">
        <v>16037</v>
      </c>
      <c r="I32" s="142">
        <v>12409</v>
      </c>
      <c r="J32" s="142">
        <v>12114</v>
      </c>
      <c r="K32" s="141">
        <v>10316</v>
      </c>
      <c r="L32" s="143">
        <v>9673</v>
      </c>
      <c r="M32" s="142">
        <v>9148</v>
      </c>
      <c r="N32" s="142">
        <v>8742</v>
      </c>
      <c r="O32" s="142">
        <v>8220</v>
      </c>
      <c r="P32" s="142">
        <v>8710</v>
      </c>
      <c r="Q32" s="142">
        <v>8456</v>
      </c>
      <c r="R32" s="142">
        <v>7901</v>
      </c>
      <c r="S32" s="141">
        <v>7688</v>
      </c>
      <c r="T32" s="141">
        <v>7570</v>
      </c>
      <c r="V32" s="154"/>
      <c r="W32" s="155"/>
      <c r="X32" s="156"/>
      <c r="Y32" s="156"/>
      <c r="Z32" s="156"/>
      <c r="AA32" s="157"/>
      <c r="AB32" s="157"/>
      <c r="AC32" s="157"/>
    </row>
    <row r="33" spans="1:29" x14ac:dyDescent="0.2">
      <c r="A33" s="139" t="s">
        <v>101</v>
      </c>
      <c r="B33" s="141">
        <v>10839</v>
      </c>
      <c r="C33" s="142">
        <v>10263</v>
      </c>
      <c r="D33" s="142">
        <v>11321</v>
      </c>
      <c r="E33" s="142">
        <v>11190</v>
      </c>
      <c r="F33" s="142">
        <v>10490</v>
      </c>
      <c r="G33" s="142">
        <v>10692</v>
      </c>
      <c r="H33" s="142">
        <v>11310</v>
      </c>
      <c r="I33" s="142">
        <v>11040</v>
      </c>
      <c r="J33" s="142">
        <v>8534</v>
      </c>
      <c r="K33" s="141">
        <v>8150</v>
      </c>
      <c r="L33" s="143">
        <v>7057</v>
      </c>
      <c r="M33" s="142">
        <v>6438</v>
      </c>
      <c r="N33" s="142">
        <v>6283</v>
      </c>
      <c r="O33" s="142">
        <v>6617</v>
      </c>
      <c r="P33" s="142">
        <v>6749</v>
      </c>
      <c r="Q33" s="142">
        <v>6941</v>
      </c>
      <c r="R33" s="142">
        <v>6884</v>
      </c>
      <c r="S33" s="141">
        <v>6915</v>
      </c>
      <c r="T33" s="141">
        <v>6565</v>
      </c>
      <c r="V33" s="154"/>
      <c r="W33" s="155"/>
      <c r="X33" s="156"/>
      <c r="Y33" s="156"/>
      <c r="Z33" s="159"/>
      <c r="AA33" s="159"/>
      <c r="AB33" s="159"/>
      <c r="AC33" s="159"/>
    </row>
    <row r="34" spans="1:29" x14ac:dyDescent="0.2">
      <c r="A34" s="139" t="s">
        <v>102</v>
      </c>
      <c r="B34" s="141">
        <v>8411</v>
      </c>
      <c r="C34" s="142">
        <v>8156</v>
      </c>
      <c r="D34" s="142">
        <v>9088</v>
      </c>
      <c r="E34" s="142">
        <v>8791</v>
      </c>
      <c r="F34" s="142">
        <v>8983</v>
      </c>
      <c r="G34" s="142">
        <v>8580</v>
      </c>
      <c r="H34" s="142">
        <v>8446</v>
      </c>
      <c r="I34" s="142">
        <v>8513</v>
      </c>
      <c r="J34" s="142">
        <v>8057</v>
      </c>
      <c r="K34" s="141">
        <v>7673</v>
      </c>
      <c r="L34" s="143">
        <v>7931</v>
      </c>
      <c r="M34" s="142">
        <v>7088</v>
      </c>
      <c r="N34" s="142">
        <v>6681</v>
      </c>
      <c r="O34" s="142">
        <v>6705</v>
      </c>
      <c r="P34" s="142">
        <v>6408</v>
      </c>
      <c r="Q34" s="142">
        <v>5911</v>
      </c>
      <c r="R34" s="142">
        <v>5574</v>
      </c>
      <c r="S34" s="141">
        <v>5303</v>
      </c>
      <c r="T34" s="141">
        <v>4994</v>
      </c>
      <c r="V34" s="154"/>
      <c r="W34" s="158"/>
      <c r="X34" s="156"/>
      <c r="Y34" s="156"/>
      <c r="Z34" s="156"/>
      <c r="AA34" s="159"/>
      <c r="AB34" s="157"/>
      <c r="AC34" s="157"/>
    </row>
    <row r="35" spans="1:29" x14ac:dyDescent="0.2">
      <c r="A35" s="139" t="s">
        <v>103</v>
      </c>
      <c r="B35" s="141">
        <v>22330</v>
      </c>
      <c r="C35" s="142">
        <v>24747</v>
      </c>
      <c r="D35" s="142">
        <v>27103</v>
      </c>
      <c r="E35" s="142">
        <v>26582</v>
      </c>
      <c r="F35" s="142">
        <v>26459</v>
      </c>
      <c r="G35" s="142">
        <v>26636</v>
      </c>
      <c r="H35" s="142">
        <v>26749</v>
      </c>
      <c r="I35" s="142">
        <v>26248</v>
      </c>
      <c r="J35" s="142">
        <v>25281</v>
      </c>
      <c r="K35" s="141">
        <v>23305</v>
      </c>
      <c r="L35" s="143">
        <v>22360</v>
      </c>
      <c r="M35" s="142">
        <v>22824</v>
      </c>
      <c r="N35" s="142">
        <v>20259</v>
      </c>
      <c r="O35" s="142">
        <v>17800</v>
      </c>
      <c r="P35" s="142">
        <v>19643</v>
      </c>
      <c r="Q35" s="142">
        <v>18663</v>
      </c>
      <c r="R35" s="142">
        <v>19662</v>
      </c>
      <c r="S35" s="141">
        <v>18501</v>
      </c>
      <c r="T35" s="141">
        <v>17719</v>
      </c>
      <c r="V35" s="154"/>
      <c r="W35" s="155"/>
      <c r="X35" s="156"/>
      <c r="Y35" s="156"/>
      <c r="Z35" s="156"/>
      <c r="AA35" s="157"/>
      <c r="AB35" s="157"/>
      <c r="AC35" s="157"/>
    </row>
    <row r="36" spans="1:29" x14ac:dyDescent="0.2">
      <c r="V36" s="154"/>
      <c r="W36" s="155"/>
      <c r="X36" s="156"/>
      <c r="Y36" s="156"/>
      <c r="Z36" s="156"/>
      <c r="AA36" s="157"/>
      <c r="AB36" s="157"/>
      <c r="AC36" s="157"/>
    </row>
    <row r="37" spans="1:29" x14ac:dyDescent="0.2">
      <c r="A37" s="139" t="s">
        <v>1</v>
      </c>
      <c r="B37" s="140">
        <v>2001</v>
      </c>
      <c r="C37" s="140" t="s">
        <v>11</v>
      </c>
      <c r="D37" s="139" t="s">
        <v>12</v>
      </c>
      <c r="F37" s="166" t="s">
        <v>118</v>
      </c>
      <c r="V37" s="154"/>
      <c r="W37" s="155"/>
      <c r="X37" s="156"/>
      <c r="Y37" s="165"/>
      <c r="Z37" s="156"/>
      <c r="AA37" s="157"/>
      <c r="AB37" s="157"/>
      <c r="AC37" s="157"/>
    </row>
    <row r="38" spans="1:29" x14ac:dyDescent="0.2">
      <c r="V38" s="154"/>
      <c r="W38" s="155"/>
      <c r="X38" s="156"/>
      <c r="Y38" s="156"/>
      <c r="Z38" s="156"/>
      <c r="AA38" s="157"/>
      <c r="AB38" s="157"/>
      <c r="AC38" s="157"/>
    </row>
    <row r="39" spans="1:29" x14ac:dyDescent="0.2">
      <c r="A39" s="139" t="s">
        <v>83</v>
      </c>
      <c r="B39" s="141">
        <v>65294</v>
      </c>
      <c r="C39" s="141">
        <v>60363</v>
      </c>
      <c r="D39" s="143">
        <v>62801</v>
      </c>
      <c r="F39" s="167" t="s">
        <v>47</v>
      </c>
      <c r="G39" s="168" t="s">
        <v>119</v>
      </c>
      <c r="H39" s="148"/>
      <c r="I39" s="148"/>
      <c r="J39" s="169"/>
      <c r="K39" s="170" t="s">
        <v>49</v>
      </c>
      <c r="L39" s="171"/>
      <c r="M39" s="171"/>
      <c r="V39" s="154"/>
      <c r="W39" s="155"/>
      <c r="X39" s="156"/>
      <c r="Y39" s="156"/>
      <c r="Z39" s="156"/>
      <c r="AA39" s="157"/>
      <c r="AB39" s="157"/>
      <c r="AC39" s="157"/>
    </row>
    <row r="40" spans="1:29" ht="15" thickBot="1" x14ac:dyDescent="0.25">
      <c r="A40" s="139" t="s">
        <v>54</v>
      </c>
      <c r="B40" s="145" t="s">
        <v>115</v>
      </c>
      <c r="C40" s="141">
        <v>8078</v>
      </c>
      <c r="D40" s="143">
        <v>8301</v>
      </c>
      <c r="F40" s="172"/>
      <c r="G40" s="173">
        <v>2001</v>
      </c>
      <c r="H40" s="174">
        <v>2011</v>
      </c>
      <c r="I40" s="174">
        <v>2018</v>
      </c>
      <c r="J40" s="175">
        <v>2019</v>
      </c>
      <c r="K40" s="176" t="s">
        <v>50</v>
      </c>
      <c r="L40" s="176" t="s">
        <v>51</v>
      </c>
      <c r="M40" s="174" t="s">
        <v>52</v>
      </c>
    </row>
    <row r="41" spans="1:29" x14ac:dyDescent="0.2">
      <c r="A41" s="139" t="s">
        <v>84</v>
      </c>
      <c r="B41" s="141">
        <v>33676</v>
      </c>
      <c r="C41" s="141">
        <v>24384</v>
      </c>
      <c r="D41" s="143">
        <v>25549</v>
      </c>
      <c r="F41" s="177" t="s">
        <v>120</v>
      </c>
      <c r="G41" s="178">
        <f>SUM(G42:G68)</f>
        <v>1584026</v>
      </c>
      <c r="H41" s="152">
        <f>SUM(H42:H68)</f>
        <v>1277690</v>
      </c>
      <c r="I41" s="152">
        <f>SUM(I42:I68)</f>
        <v>1237072</v>
      </c>
      <c r="J41" s="179">
        <f>SUM(J42:J68)</f>
        <v>1210174</v>
      </c>
      <c r="K41" s="153">
        <f>(J41-G41)/G41*100</f>
        <v>-23.601380280374183</v>
      </c>
      <c r="L41" s="153">
        <f>(J41-H41)/H41*100</f>
        <v>-5.2842238727703901</v>
      </c>
      <c r="M41" s="153">
        <f>(J41-I41)/I41*100</f>
        <v>-2.1743277675026191</v>
      </c>
    </row>
    <row r="42" spans="1:29" x14ac:dyDescent="0.2">
      <c r="A42" s="139" t="s">
        <v>116</v>
      </c>
      <c r="B42" s="141">
        <v>8465</v>
      </c>
      <c r="C42" s="141">
        <v>4153</v>
      </c>
      <c r="D42" s="143">
        <v>4039</v>
      </c>
      <c r="F42" s="180" t="s">
        <v>53</v>
      </c>
      <c r="G42" s="181">
        <v>65294</v>
      </c>
      <c r="H42" s="156">
        <v>62801</v>
      </c>
      <c r="I42" s="156">
        <v>48750</v>
      </c>
      <c r="J42" s="182">
        <v>47147</v>
      </c>
      <c r="K42" s="157">
        <f t="shared" ref="K42:K68" si="0">(J42-G42)/G42*100</f>
        <v>-27.792752779734737</v>
      </c>
      <c r="L42" s="157">
        <f t="shared" ref="L42:L68" si="1">(J42-H42)/H42*100</f>
        <v>-24.926354675880958</v>
      </c>
      <c r="M42" s="157">
        <f t="shared" ref="M42:M68" si="2">(J42-I42)/I42*100</f>
        <v>-3.2882051282051279</v>
      </c>
      <c r="AA42" s="183" t="s">
        <v>121</v>
      </c>
    </row>
    <row r="43" spans="1:29" x14ac:dyDescent="0.2">
      <c r="A43" s="139" t="s">
        <v>117</v>
      </c>
      <c r="B43" s="141">
        <v>494775</v>
      </c>
      <c r="C43" s="141">
        <v>371170</v>
      </c>
      <c r="D43" s="143">
        <v>392365</v>
      </c>
      <c r="F43" s="180" t="s">
        <v>54</v>
      </c>
      <c r="G43" s="184" t="s">
        <v>45</v>
      </c>
      <c r="H43" s="156">
        <v>8301</v>
      </c>
      <c r="I43" s="156">
        <v>8466</v>
      </c>
      <c r="J43" s="182">
        <v>8499</v>
      </c>
      <c r="K43" s="184" t="s">
        <v>45</v>
      </c>
      <c r="L43" s="157">
        <f t="shared" si="1"/>
        <v>2.3852547885796893</v>
      </c>
      <c r="M43" s="157">
        <f t="shared" si="2"/>
        <v>0.38979447200566975</v>
      </c>
    </row>
    <row r="44" spans="1:29" x14ac:dyDescent="0.2">
      <c r="A44" s="139" t="s">
        <v>58</v>
      </c>
      <c r="B44" s="141">
        <v>2443</v>
      </c>
      <c r="C44" s="141">
        <v>1720</v>
      </c>
      <c r="D44" s="143">
        <v>1877</v>
      </c>
      <c r="F44" s="180" t="s">
        <v>122</v>
      </c>
      <c r="G44" s="181">
        <v>33676</v>
      </c>
      <c r="H44" s="156">
        <v>25549</v>
      </c>
      <c r="I44" s="156">
        <v>27680</v>
      </c>
      <c r="J44" s="182">
        <v>26045</v>
      </c>
      <c r="K44" s="157">
        <f t="shared" si="0"/>
        <v>-22.660054638318091</v>
      </c>
      <c r="L44" s="157">
        <f t="shared" si="1"/>
        <v>1.941367568202278</v>
      </c>
      <c r="M44" s="157">
        <f t="shared" si="2"/>
        <v>-5.9067919075144513</v>
      </c>
    </row>
    <row r="45" spans="1:29" x14ac:dyDescent="0.2">
      <c r="A45" s="139" t="s">
        <v>87</v>
      </c>
      <c r="B45" s="141">
        <v>10222</v>
      </c>
      <c r="C45" s="141">
        <v>8270</v>
      </c>
      <c r="D45" s="143">
        <v>6972</v>
      </c>
      <c r="F45" s="180" t="s">
        <v>56</v>
      </c>
      <c r="G45" s="181">
        <v>8465</v>
      </c>
      <c r="H45" s="156">
        <v>4039</v>
      </c>
      <c r="I45" s="156">
        <v>3287</v>
      </c>
      <c r="J45" s="182">
        <v>3076</v>
      </c>
      <c r="K45" s="157">
        <f t="shared" si="0"/>
        <v>-63.662138216184282</v>
      </c>
      <c r="L45" s="157">
        <f t="shared" si="1"/>
        <v>-23.842535281010154</v>
      </c>
      <c r="M45" s="157">
        <f t="shared" si="2"/>
        <v>-6.4192272588986921</v>
      </c>
    </row>
    <row r="46" spans="1:29" x14ac:dyDescent="0.2">
      <c r="A46" s="139" t="s">
        <v>88</v>
      </c>
      <c r="B46" s="141">
        <v>26336</v>
      </c>
      <c r="C46" s="141">
        <v>19108</v>
      </c>
      <c r="D46" s="143">
        <v>17259</v>
      </c>
      <c r="F46" s="180" t="s">
        <v>57</v>
      </c>
      <c r="G46" s="181">
        <v>494775</v>
      </c>
      <c r="H46" s="156">
        <v>392365</v>
      </c>
      <c r="I46" s="156">
        <v>396018</v>
      </c>
      <c r="J46" s="182">
        <v>384230</v>
      </c>
      <c r="K46" s="157">
        <f t="shared" si="0"/>
        <v>-22.342478904552575</v>
      </c>
      <c r="L46" s="157">
        <f t="shared" si="1"/>
        <v>-2.0733245829775848</v>
      </c>
      <c r="M46" s="157">
        <f t="shared" si="2"/>
        <v>-2.9766323752960724</v>
      </c>
    </row>
    <row r="47" spans="1:29" x14ac:dyDescent="0.2">
      <c r="A47" s="139" t="s">
        <v>89</v>
      </c>
      <c r="B47" s="141">
        <v>149599</v>
      </c>
      <c r="C47" s="141">
        <v>120345</v>
      </c>
      <c r="D47" s="143">
        <v>115627</v>
      </c>
      <c r="F47" s="180" t="s">
        <v>58</v>
      </c>
      <c r="G47" s="181">
        <v>2443</v>
      </c>
      <c r="H47" s="156">
        <v>1877</v>
      </c>
      <c r="I47" s="156">
        <v>1832</v>
      </c>
      <c r="J47" s="182">
        <v>1733</v>
      </c>
      <c r="K47" s="157">
        <f t="shared" si="0"/>
        <v>-29.062627916496108</v>
      </c>
      <c r="L47" s="157">
        <f t="shared" si="1"/>
        <v>-7.6718167288225896</v>
      </c>
      <c r="M47" s="157">
        <f t="shared" si="2"/>
        <v>-5.4039301310043673</v>
      </c>
    </row>
    <row r="48" spans="1:29" x14ac:dyDescent="0.2">
      <c r="A48" s="139" t="s">
        <v>90</v>
      </c>
      <c r="B48" s="141">
        <v>158301</v>
      </c>
      <c r="C48" s="141">
        <v>87173</v>
      </c>
      <c r="D48" s="143">
        <v>81251</v>
      </c>
      <c r="F48" s="180" t="s">
        <v>59</v>
      </c>
      <c r="G48" s="181">
        <v>10222</v>
      </c>
      <c r="H48" s="156">
        <v>6972</v>
      </c>
      <c r="I48" s="159">
        <v>8011</v>
      </c>
      <c r="J48" s="159" t="s">
        <v>45</v>
      </c>
      <c r="K48" s="184" t="s">
        <v>45</v>
      </c>
      <c r="L48" s="159" t="s">
        <v>45</v>
      </c>
      <c r="M48" s="159" t="s">
        <v>45</v>
      </c>
    </row>
    <row r="49" spans="1:13" x14ac:dyDescent="0.2">
      <c r="A49" s="139" t="s">
        <v>91</v>
      </c>
      <c r="B49" s="141">
        <v>22093</v>
      </c>
      <c r="C49" s="141">
        <v>18333</v>
      </c>
      <c r="D49" s="143">
        <v>18065</v>
      </c>
      <c r="F49" s="180" t="s">
        <v>60</v>
      </c>
      <c r="G49" s="181">
        <v>26336</v>
      </c>
      <c r="H49" s="156">
        <v>17259</v>
      </c>
      <c r="I49" s="156">
        <v>13149</v>
      </c>
      <c r="J49" s="182">
        <v>13002</v>
      </c>
      <c r="K49" s="157">
        <f t="shared" si="0"/>
        <v>-50.630315917375455</v>
      </c>
      <c r="L49" s="157">
        <f t="shared" si="1"/>
        <v>-24.665391969407267</v>
      </c>
      <c r="M49" s="157">
        <f t="shared" si="2"/>
        <v>-1.1179557380789413</v>
      </c>
    </row>
    <row r="50" spans="1:13" x14ac:dyDescent="0.2">
      <c r="A50" s="160" t="s">
        <v>22</v>
      </c>
      <c r="B50" s="141">
        <v>373286</v>
      </c>
      <c r="C50" s="141">
        <v>304720</v>
      </c>
      <c r="D50" s="143">
        <v>292019</v>
      </c>
      <c r="F50" s="180" t="s">
        <v>61</v>
      </c>
      <c r="G50" s="181">
        <v>149599</v>
      </c>
      <c r="H50" s="156">
        <v>115627</v>
      </c>
      <c r="I50" s="156">
        <v>138609</v>
      </c>
      <c r="J50" s="182">
        <v>139358</v>
      </c>
      <c r="K50" s="157">
        <f t="shared" si="0"/>
        <v>-6.8456339948796447</v>
      </c>
      <c r="L50" s="157">
        <f t="shared" si="1"/>
        <v>20.523753102649035</v>
      </c>
      <c r="M50" s="157">
        <f t="shared" si="2"/>
        <v>0.5403689515110851</v>
      </c>
    </row>
    <row r="51" spans="1:13" x14ac:dyDescent="0.2">
      <c r="A51" s="139" t="s">
        <v>92</v>
      </c>
      <c r="B51" s="141">
        <v>3528</v>
      </c>
      <c r="C51" s="141">
        <v>1762</v>
      </c>
      <c r="D51" s="143">
        <v>1553</v>
      </c>
      <c r="F51" s="180" t="s">
        <v>62</v>
      </c>
      <c r="G51" s="181">
        <v>158301</v>
      </c>
      <c r="H51" s="156">
        <v>81251</v>
      </c>
      <c r="I51" s="156">
        <v>72529</v>
      </c>
      <c r="J51" s="182">
        <v>73443</v>
      </c>
      <c r="K51" s="157">
        <f t="shared" si="0"/>
        <v>-53.605473117668232</v>
      </c>
      <c r="L51" s="157">
        <f t="shared" si="1"/>
        <v>-9.6097278802722421</v>
      </c>
      <c r="M51" s="157">
        <f t="shared" si="2"/>
        <v>1.2601855809400377</v>
      </c>
    </row>
    <row r="52" spans="1:13" x14ac:dyDescent="0.2">
      <c r="A52" s="139" t="s">
        <v>93</v>
      </c>
      <c r="B52" s="141">
        <v>5852</v>
      </c>
      <c r="C52" s="141">
        <v>4023</v>
      </c>
      <c r="D52" s="143">
        <v>4224</v>
      </c>
      <c r="F52" s="180" t="s">
        <v>63</v>
      </c>
      <c r="G52" s="181">
        <v>22093</v>
      </c>
      <c r="H52" s="156">
        <v>18065</v>
      </c>
      <c r="I52" s="156">
        <v>13989</v>
      </c>
      <c r="J52" s="182">
        <v>12885</v>
      </c>
      <c r="K52" s="157">
        <f t="shared" si="0"/>
        <v>-41.678359661431223</v>
      </c>
      <c r="L52" s="157">
        <f>(J52-H52)/H52*100</f>
        <v>-28.67423194021589</v>
      </c>
      <c r="M52" s="157">
        <f t="shared" si="2"/>
        <v>-7.8919150761312462</v>
      </c>
    </row>
    <row r="53" spans="1:13" x14ac:dyDescent="0.2">
      <c r="A53" s="139" t="s">
        <v>94</v>
      </c>
      <c r="B53" s="141">
        <v>7103</v>
      </c>
      <c r="C53" s="141">
        <v>4230</v>
      </c>
      <c r="D53" s="143">
        <v>3919</v>
      </c>
      <c r="F53" s="185" t="s">
        <v>27</v>
      </c>
      <c r="G53" s="186">
        <v>373286</v>
      </c>
      <c r="H53" s="156">
        <v>292019</v>
      </c>
      <c r="I53" s="163">
        <v>242919</v>
      </c>
      <c r="J53" s="187">
        <v>241384</v>
      </c>
      <c r="K53" s="164">
        <f t="shared" si="0"/>
        <v>-35.3353728776327</v>
      </c>
      <c r="L53" s="164">
        <f t="shared" si="1"/>
        <v>-17.339625161376485</v>
      </c>
      <c r="M53" s="164">
        <f t="shared" si="2"/>
        <v>-0.63189787542349507</v>
      </c>
    </row>
    <row r="54" spans="1:13" x14ac:dyDescent="0.2">
      <c r="A54" s="139" t="s">
        <v>95</v>
      </c>
      <c r="B54" s="141">
        <v>1178</v>
      </c>
      <c r="C54" s="141">
        <v>1185</v>
      </c>
      <c r="D54" s="143">
        <v>1308</v>
      </c>
      <c r="F54" s="180" t="s">
        <v>64</v>
      </c>
      <c r="G54" s="181">
        <v>3528</v>
      </c>
      <c r="H54" s="163">
        <v>1553</v>
      </c>
      <c r="I54" s="156">
        <v>741</v>
      </c>
      <c r="J54" s="182">
        <v>673</v>
      </c>
      <c r="K54" s="157">
        <f t="shared" si="0"/>
        <v>-80.924036281179141</v>
      </c>
      <c r="L54" s="157">
        <f t="shared" si="1"/>
        <v>-56.664520283322602</v>
      </c>
      <c r="M54" s="157">
        <f t="shared" si="2"/>
        <v>-9.1767881241565465</v>
      </c>
    </row>
    <row r="55" spans="1:13" x14ac:dyDescent="0.2">
      <c r="A55" s="139" t="s">
        <v>97</v>
      </c>
      <c r="B55" s="141">
        <v>24149</v>
      </c>
      <c r="C55" s="141">
        <v>21657</v>
      </c>
      <c r="D55" s="143">
        <v>20172</v>
      </c>
      <c r="F55" s="180" t="s">
        <v>65</v>
      </c>
      <c r="G55" s="181">
        <v>5852</v>
      </c>
      <c r="H55" s="156">
        <v>4224</v>
      </c>
      <c r="I55" s="156">
        <v>4798</v>
      </c>
      <c r="J55" s="182">
        <v>4559</v>
      </c>
      <c r="K55" s="157">
        <f t="shared" si="0"/>
        <v>-22.095010252904991</v>
      </c>
      <c r="L55" s="157">
        <f t="shared" si="1"/>
        <v>7.9308712121212128</v>
      </c>
      <c r="M55" s="157">
        <f t="shared" si="2"/>
        <v>-4.9812421842434347</v>
      </c>
    </row>
    <row r="56" spans="1:13" x14ac:dyDescent="0.2">
      <c r="A56" s="139" t="s">
        <v>69</v>
      </c>
      <c r="B56" s="141">
        <v>1231</v>
      </c>
      <c r="C56" s="141">
        <v>1064</v>
      </c>
      <c r="D56" s="143">
        <v>1560</v>
      </c>
      <c r="F56" s="180" t="s">
        <v>66</v>
      </c>
      <c r="G56" s="181">
        <v>7103</v>
      </c>
      <c r="H56" s="156">
        <v>3919</v>
      </c>
      <c r="I56" s="165">
        <v>3390</v>
      </c>
      <c r="J56" s="182">
        <v>3782</v>
      </c>
      <c r="K56" s="157">
        <f t="shared" si="0"/>
        <v>-46.754892299028576</v>
      </c>
      <c r="L56" s="157">
        <f t="shared" si="1"/>
        <v>-3.4957897422811941</v>
      </c>
      <c r="M56" s="157">
        <f t="shared" si="2"/>
        <v>11.563421828908554</v>
      </c>
    </row>
    <row r="57" spans="1:13" x14ac:dyDescent="0.2">
      <c r="A57" s="139" t="s">
        <v>98</v>
      </c>
      <c r="B57" s="141">
        <v>11029</v>
      </c>
      <c r="C57" s="145" t="s">
        <v>115</v>
      </c>
      <c r="D57" s="160" t="s">
        <v>115</v>
      </c>
      <c r="F57" s="180" t="s">
        <v>67</v>
      </c>
      <c r="G57" s="181">
        <v>1178</v>
      </c>
      <c r="H57" s="156">
        <v>1308</v>
      </c>
      <c r="I57" s="156">
        <v>1218</v>
      </c>
      <c r="J57" s="182">
        <v>1296</v>
      </c>
      <c r="K57" s="157">
        <f t="shared" si="0"/>
        <v>10.0169779286927</v>
      </c>
      <c r="L57" s="157">
        <f t="shared" si="1"/>
        <v>-0.91743119266055051</v>
      </c>
      <c r="M57" s="157">
        <f t="shared" si="2"/>
        <v>6.403940886699508</v>
      </c>
    </row>
    <row r="58" spans="1:13" x14ac:dyDescent="0.2">
      <c r="A58" s="139" t="s">
        <v>71</v>
      </c>
      <c r="B58" s="141">
        <v>56265</v>
      </c>
      <c r="C58" s="141">
        <v>45858</v>
      </c>
      <c r="D58" s="143">
        <v>45025</v>
      </c>
      <c r="F58" s="180" t="s">
        <v>68</v>
      </c>
      <c r="G58" s="181">
        <v>24149</v>
      </c>
      <c r="H58" s="156">
        <v>20172</v>
      </c>
      <c r="I58" s="156">
        <v>21999</v>
      </c>
      <c r="J58" s="182">
        <v>21596</v>
      </c>
      <c r="K58" s="157">
        <f t="shared" si="0"/>
        <v>-10.571866329868731</v>
      </c>
      <c r="L58" s="157">
        <f t="shared" si="1"/>
        <v>7.0592901050961734</v>
      </c>
      <c r="M58" s="157">
        <f t="shared" si="2"/>
        <v>-1.8319014500659119</v>
      </c>
    </row>
    <row r="59" spans="1:13" x14ac:dyDescent="0.2">
      <c r="A59" s="139" t="s">
        <v>99</v>
      </c>
      <c r="B59" s="141">
        <v>68194</v>
      </c>
      <c r="C59" s="141">
        <v>48952</v>
      </c>
      <c r="D59" s="143">
        <v>49501</v>
      </c>
      <c r="F59" s="180" t="s">
        <v>69</v>
      </c>
      <c r="G59" s="181">
        <v>1231</v>
      </c>
      <c r="H59" s="156">
        <v>1560</v>
      </c>
      <c r="I59" s="156">
        <v>1657</v>
      </c>
      <c r="J59" s="182">
        <v>1595</v>
      </c>
      <c r="K59" s="157">
        <f t="shared" si="0"/>
        <v>29.569455727051182</v>
      </c>
      <c r="L59" s="157">
        <f t="shared" si="1"/>
        <v>2.2435897435897436</v>
      </c>
      <c r="M59" s="157">
        <f t="shared" si="2"/>
        <v>-3.7417018708509353</v>
      </c>
    </row>
    <row r="60" spans="1:13" x14ac:dyDescent="0.2">
      <c r="A60" s="139" t="s">
        <v>100</v>
      </c>
      <c r="B60" s="145" t="s">
        <v>115</v>
      </c>
      <c r="C60" s="141">
        <v>48573</v>
      </c>
      <c r="D60" s="143">
        <v>43791</v>
      </c>
      <c r="F60" s="180" t="s">
        <v>70</v>
      </c>
      <c r="G60" s="181">
        <v>11029</v>
      </c>
      <c r="H60" s="159" t="s">
        <v>45</v>
      </c>
      <c r="I60" s="156">
        <v>21700</v>
      </c>
      <c r="J60" s="182">
        <v>21400</v>
      </c>
      <c r="K60" s="157">
        <f t="shared" si="0"/>
        <v>94.033910599329033</v>
      </c>
      <c r="L60" s="159" t="s">
        <v>45</v>
      </c>
      <c r="M60" s="157">
        <f t="shared" si="2"/>
        <v>-1.3824884792626728</v>
      </c>
    </row>
    <row r="61" spans="1:13" x14ac:dyDescent="0.2">
      <c r="A61" s="139" t="s">
        <v>74</v>
      </c>
      <c r="B61" s="141">
        <v>6754</v>
      </c>
      <c r="C61" s="141">
        <v>32414</v>
      </c>
      <c r="D61" s="143">
        <v>33491</v>
      </c>
      <c r="F61" s="180" t="s">
        <v>71</v>
      </c>
      <c r="G61" s="181">
        <v>56265</v>
      </c>
      <c r="H61" s="159">
        <v>45025</v>
      </c>
      <c r="I61" s="156">
        <v>46525</v>
      </c>
      <c r="J61" s="182">
        <v>45140</v>
      </c>
      <c r="K61" s="157">
        <f t="shared" si="0"/>
        <v>-19.772505109748511</v>
      </c>
      <c r="L61" s="157">
        <f t="shared" si="1"/>
        <v>0.25541365907828983</v>
      </c>
      <c r="M61" s="157">
        <f t="shared" si="2"/>
        <v>-2.9768941429339066</v>
      </c>
    </row>
    <row r="62" spans="1:13" x14ac:dyDescent="0.2">
      <c r="A62" s="139" t="s">
        <v>75</v>
      </c>
      <c r="B62" s="141">
        <v>12673</v>
      </c>
      <c r="C62" s="141">
        <v>10316</v>
      </c>
      <c r="D62" s="143">
        <v>9673</v>
      </c>
      <c r="F62" s="180" t="s">
        <v>72</v>
      </c>
      <c r="G62" s="181">
        <v>68194</v>
      </c>
      <c r="H62" s="156">
        <v>49501</v>
      </c>
      <c r="I62" s="156">
        <v>37359</v>
      </c>
      <c r="J62" s="188">
        <v>35477</v>
      </c>
      <c r="K62" s="157">
        <f t="shared" si="0"/>
        <v>-47.976361556735199</v>
      </c>
      <c r="L62" s="157">
        <f t="shared" si="1"/>
        <v>-28.330740793115289</v>
      </c>
      <c r="M62" s="157">
        <f t="shared" si="2"/>
        <v>-5.037608073021226</v>
      </c>
    </row>
    <row r="63" spans="1:13" x14ac:dyDescent="0.2">
      <c r="A63" s="139" t="s">
        <v>101</v>
      </c>
      <c r="B63" s="141">
        <v>10839</v>
      </c>
      <c r="C63" s="141">
        <v>8150</v>
      </c>
      <c r="D63" s="143">
        <v>7057</v>
      </c>
      <c r="F63" s="180" t="s">
        <v>73</v>
      </c>
      <c r="G63" s="184" t="s">
        <v>45</v>
      </c>
      <c r="H63" s="156">
        <v>43791</v>
      </c>
      <c r="I63" s="156">
        <v>45330</v>
      </c>
      <c r="J63" s="182">
        <v>47336</v>
      </c>
      <c r="K63" s="184" t="s">
        <v>45</v>
      </c>
      <c r="L63" s="157">
        <f t="shared" si="1"/>
        <v>8.0952707177273879</v>
      </c>
      <c r="M63" s="157">
        <f t="shared" si="2"/>
        <v>4.42532539157291</v>
      </c>
    </row>
    <row r="64" spans="1:13" x14ac:dyDescent="0.2">
      <c r="A64" s="139" t="s">
        <v>102</v>
      </c>
      <c r="B64" s="141">
        <v>8411</v>
      </c>
      <c r="C64" s="141">
        <v>7673</v>
      </c>
      <c r="D64" s="143">
        <v>7931</v>
      </c>
      <c r="F64" s="180" t="s">
        <v>74</v>
      </c>
      <c r="G64" s="181">
        <v>6754</v>
      </c>
      <c r="H64" s="156">
        <v>33491</v>
      </c>
      <c r="I64" s="156">
        <v>38709</v>
      </c>
      <c r="J64" s="182">
        <v>39670</v>
      </c>
      <c r="K64" s="157">
        <f t="shared" si="0"/>
        <v>487.3556411015694</v>
      </c>
      <c r="L64" s="157">
        <f t="shared" si="1"/>
        <v>18.449732764026155</v>
      </c>
      <c r="M64" s="157">
        <f t="shared" si="2"/>
        <v>2.4826267793019712</v>
      </c>
    </row>
    <row r="65" spans="1:28" x14ac:dyDescent="0.2">
      <c r="A65" s="139" t="s">
        <v>103</v>
      </c>
      <c r="B65" s="141">
        <v>22330</v>
      </c>
      <c r="C65" s="141">
        <v>23305</v>
      </c>
      <c r="D65" s="143">
        <v>22360</v>
      </c>
      <c r="F65" s="180" t="s">
        <v>75</v>
      </c>
      <c r="G65" s="181">
        <v>12673</v>
      </c>
      <c r="H65" s="156">
        <v>9673</v>
      </c>
      <c r="I65" s="156">
        <v>7688</v>
      </c>
      <c r="J65" s="182">
        <v>7570</v>
      </c>
      <c r="K65" s="157">
        <f t="shared" si="0"/>
        <v>-40.266708750887716</v>
      </c>
      <c r="L65" s="157">
        <f t="shared" si="1"/>
        <v>-21.74092835728316</v>
      </c>
      <c r="M65" s="157">
        <f t="shared" si="2"/>
        <v>-1.5348595213319458</v>
      </c>
    </row>
    <row r="66" spans="1:28" x14ac:dyDescent="0.2">
      <c r="F66" s="180" t="s">
        <v>76</v>
      </c>
      <c r="G66" s="181">
        <v>10839</v>
      </c>
      <c r="H66" s="156">
        <v>7057</v>
      </c>
      <c r="I66" s="165">
        <v>6915</v>
      </c>
      <c r="J66" s="182">
        <v>6565</v>
      </c>
      <c r="K66" s="157">
        <f t="shared" si="0"/>
        <v>-39.431681889473197</v>
      </c>
      <c r="L66" s="157">
        <f t="shared" si="1"/>
        <v>-6.971801048604223</v>
      </c>
      <c r="M66" s="157">
        <f t="shared" si="2"/>
        <v>-5.0614605929139547</v>
      </c>
    </row>
    <row r="67" spans="1:28" x14ac:dyDescent="0.2">
      <c r="F67" s="180" t="s">
        <v>77</v>
      </c>
      <c r="G67" s="181">
        <v>8411</v>
      </c>
      <c r="H67" s="156">
        <v>7931</v>
      </c>
      <c r="I67" s="156">
        <v>5303</v>
      </c>
      <c r="J67" s="182">
        <v>4994</v>
      </c>
      <c r="K67" s="157">
        <f t="shared" si="0"/>
        <v>-40.625371537272621</v>
      </c>
      <c r="L67" s="157">
        <f t="shared" si="1"/>
        <v>-37.031900138696258</v>
      </c>
      <c r="M67" s="157">
        <f t="shared" si="2"/>
        <v>-5.8268904393739396</v>
      </c>
    </row>
    <row r="68" spans="1:28" x14ac:dyDescent="0.2">
      <c r="F68" s="180" t="s">
        <v>78</v>
      </c>
      <c r="G68" s="181">
        <v>22330</v>
      </c>
      <c r="H68" s="156">
        <v>22360</v>
      </c>
      <c r="I68" s="156">
        <v>18501</v>
      </c>
      <c r="J68" s="182">
        <v>17719</v>
      </c>
      <c r="K68" s="157">
        <f t="shared" si="0"/>
        <v>-20.649350649350652</v>
      </c>
      <c r="L68" s="157">
        <f t="shared" si="1"/>
        <v>-20.755813953488371</v>
      </c>
      <c r="M68" s="157">
        <f t="shared" si="2"/>
        <v>-4.2267985514296527</v>
      </c>
    </row>
    <row r="70" spans="1:28" x14ac:dyDescent="0.2">
      <c r="F70" s="189" t="s">
        <v>30</v>
      </c>
    </row>
    <row r="71" spans="1:28" x14ac:dyDescent="0.2">
      <c r="F71" s="190" t="s">
        <v>123</v>
      </c>
    </row>
    <row r="74" spans="1:28" x14ac:dyDescent="0.2">
      <c r="AB74" s="136" t="s">
        <v>104</v>
      </c>
    </row>
  </sheetData>
  <mergeCells count="6">
    <mergeCell ref="V10:V11"/>
    <mergeCell ref="W10:Z10"/>
    <mergeCell ref="AA10:AC10"/>
    <mergeCell ref="F39:F40"/>
    <mergeCell ref="G39:J39"/>
    <mergeCell ref="K39:M39"/>
  </mergeCell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912A2-A9DA-43ED-8DE9-125DA0B1E0DB}">
  <dimension ref="A2:W104"/>
  <sheetViews>
    <sheetView zoomScaleNormal="100" workbookViewId="0">
      <selection activeCell="P38" sqref="P38"/>
    </sheetView>
  </sheetViews>
  <sheetFormatPr defaultRowHeight="14.25" x14ac:dyDescent="0.2"/>
  <cols>
    <col min="1" max="1" width="13.125" style="136" customWidth="1"/>
    <col min="2" max="6" width="9" style="136"/>
    <col min="7" max="7" width="9.375" style="136" customWidth="1"/>
    <col min="8" max="16384" width="9" style="136"/>
  </cols>
  <sheetData>
    <row r="2" spans="1:23" x14ac:dyDescent="0.2">
      <c r="A2" s="135" t="s">
        <v>106</v>
      </c>
    </row>
    <row r="3" spans="1:23" x14ac:dyDescent="0.2">
      <c r="A3" s="135" t="s">
        <v>111</v>
      </c>
      <c r="B3" s="135" t="s">
        <v>124</v>
      </c>
    </row>
    <row r="4" spans="1:23" x14ac:dyDescent="0.2">
      <c r="A4" s="135" t="s">
        <v>113</v>
      </c>
      <c r="B4" s="135" t="s">
        <v>125</v>
      </c>
      <c r="W4" s="191"/>
    </row>
    <row r="5" spans="1:23" x14ac:dyDescent="0.2">
      <c r="A5" s="192"/>
      <c r="B5" s="139" t="s">
        <v>1</v>
      </c>
      <c r="C5" s="139" t="s">
        <v>2</v>
      </c>
      <c r="D5" s="139" t="s">
        <v>3</v>
      </c>
      <c r="E5" s="139" t="s">
        <v>4</v>
      </c>
      <c r="F5" s="139" t="s">
        <v>5</v>
      </c>
      <c r="G5" s="139" t="s">
        <v>6</v>
      </c>
      <c r="H5" s="139" t="s">
        <v>7</v>
      </c>
      <c r="I5" s="139" t="s">
        <v>8</v>
      </c>
      <c r="J5" s="139" t="s">
        <v>9</v>
      </c>
      <c r="K5" s="139" t="s">
        <v>10</v>
      </c>
      <c r="L5" s="139" t="s">
        <v>11</v>
      </c>
      <c r="M5" s="139" t="s">
        <v>12</v>
      </c>
      <c r="N5" s="139" t="s">
        <v>13</v>
      </c>
      <c r="O5" s="139" t="s">
        <v>14</v>
      </c>
      <c r="P5" s="139" t="s">
        <v>15</v>
      </c>
      <c r="Q5" s="139" t="s">
        <v>16</v>
      </c>
      <c r="R5" s="139" t="s">
        <v>17</v>
      </c>
      <c r="S5" s="139" t="s">
        <v>18</v>
      </c>
      <c r="T5" s="139" t="s">
        <v>19</v>
      </c>
      <c r="U5" s="139" t="s">
        <v>20</v>
      </c>
    </row>
    <row r="6" spans="1:23" x14ac:dyDescent="0.2">
      <c r="A6" s="127" t="s">
        <v>53</v>
      </c>
      <c r="B6" s="139" t="s">
        <v>83</v>
      </c>
      <c r="C6" s="142">
        <v>6362</v>
      </c>
      <c r="D6" s="142">
        <v>6304</v>
      </c>
      <c r="E6" s="142">
        <v>6314</v>
      </c>
      <c r="F6" s="142">
        <v>6059</v>
      </c>
      <c r="G6" s="142">
        <v>6260</v>
      </c>
      <c r="H6" s="142">
        <v>6210</v>
      </c>
      <c r="I6" s="142">
        <v>6221</v>
      </c>
      <c r="J6" s="142">
        <v>6041</v>
      </c>
      <c r="K6" s="142">
        <v>5833</v>
      </c>
      <c r="L6" s="142">
        <v>5569</v>
      </c>
      <c r="M6" s="142">
        <v>5709</v>
      </c>
      <c r="N6" s="142">
        <v>5210</v>
      </c>
      <c r="O6" s="142">
        <v>4845</v>
      </c>
      <c r="P6" s="142">
        <v>4761</v>
      </c>
      <c r="Q6" s="142">
        <v>4612</v>
      </c>
      <c r="R6" s="142">
        <v>4532</v>
      </c>
      <c r="S6" s="142">
        <v>4270</v>
      </c>
      <c r="T6" s="142">
        <v>4277</v>
      </c>
      <c r="U6" s="142">
        <v>4116</v>
      </c>
    </row>
    <row r="7" spans="1:23" x14ac:dyDescent="0.2">
      <c r="A7" s="127" t="s">
        <v>54</v>
      </c>
      <c r="B7" s="139" t="s">
        <v>54</v>
      </c>
      <c r="C7" s="146" t="s">
        <v>115</v>
      </c>
      <c r="D7" s="146" t="s">
        <v>115</v>
      </c>
      <c r="E7" s="146" t="s">
        <v>115</v>
      </c>
      <c r="F7" s="142">
        <v>1202</v>
      </c>
      <c r="G7" s="142">
        <v>1315</v>
      </c>
      <c r="H7" s="142">
        <v>1339</v>
      </c>
      <c r="I7" s="142">
        <v>1298</v>
      </c>
      <c r="J7" s="142">
        <v>1324</v>
      </c>
      <c r="K7" s="142">
        <v>1162</v>
      </c>
      <c r="L7" s="142">
        <v>1088</v>
      </c>
      <c r="M7" s="142">
        <v>1126</v>
      </c>
      <c r="N7" s="142">
        <v>1118</v>
      </c>
      <c r="O7" s="142">
        <v>1205</v>
      </c>
      <c r="P7" s="142">
        <v>1192</v>
      </c>
      <c r="Q7" s="142">
        <v>1246</v>
      </c>
      <c r="R7" s="142">
        <v>1310</v>
      </c>
      <c r="S7" s="142">
        <v>1222</v>
      </c>
      <c r="T7" s="142">
        <v>1201</v>
      </c>
      <c r="U7" s="142">
        <v>1214</v>
      </c>
    </row>
    <row r="8" spans="1:23" x14ac:dyDescent="0.2">
      <c r="A8" s="127" t="s">
        <v>122</v>
      </c>
      <c r="B8" s="139" t="s">
        <v>84</v>
      </c>
      <c r="C8" s="142">
        <v>3291</v>
      </c>
      <c r="D8" s="142">
        <v>3371</v>
      </c>
      <c r="E8" s="142">
        <v>3477</v>
      </c>
      <c r="F8" s="142">
        <v>3360</v>
      </c>
      <c r="G8" s="142">
        <v>3158</v>
      </c>
      <c r="H8" s="142">
        <v>2750</v>
      </c>
      <c r="I8" s="142">
        <v>2852</v>
      </c>
      <c r="J8" s="142">
        <v>2755</v>
      </c>
      <c r="K8" s="142">
        <v>2613</v>
      </c>
      <c r="L8" s="142">
        <v>2331</v>
      </c>
      <c r="M8" s="142">
        <v>2436</v>
      </c>
      <c r="N8" s="142">
        <v>2429</v>
      </c>
      <c r="O8" s="142">
        <v>2405</v>
      </c>
      <c r="P8" s="142">
        <v>2507</v>
      </c>
      <c r="Q8" s="142">
        <v>2559</v>
      </c>
      <c r="R8" s="142">
        <v>2566</v>
      </c>
      <c r="S8" s="142">
        <v>2560</v>
      </c>
      <c r="T8" s="142">
        <v>2609</v>
      </c>
      <c r="U8" s="142">
        <v>2446</v>
      </c>
    </row>
    <row r="9" spans="1:23" x14ac:dyDescent="0.2">
      <c r="A9" s="127" t="s">
        <v>56</v>
      </c>
      <c r="B9" s="139" t="s">
        <v>116</v>
      </c>
      <c r="C9" s="142">
        <v>1582</v>
      </c>
      <c r="D9" s="142">
        <v>1638</v>
      </c>
      <c r="E9" s="142">
        <v>1563</v>
      </c>
      <c r="F9" s="142">
        <v>1398</v>
      </c>
      <c r="G9" s="146" t="s">
        <v>115</v>
      </c>
      <c r="H9" s="142">
        <v>1200</v>
      </c>
      <c r="I9" s="142">
        <v>1222</v>
      </c>
      <c r="J9" s="142">
        <v>1082</v>
      </c>
      <c r="K9" s="142">
        <v>898</v>
      </c>
      <c r="L9" s="142">
        <v>750</v>
      </c>
      <c r="M9" s="142">
        <v>726</v>
      </c>
      <c r="N9" s="142">
        <v>647</v>
      </c>
      <c r="O9" s="142">
        <v>606</v>
      </c>
      <c r="P9" s="142">
        <v>568</v>
      </c>
      <c r="Q9" s="142">
        <v>558</v>
      </c>
      <c r="R9" s="142">
        <v>566</v>
      </c>
      <c r="S9" s="142">
        <v>547</v>
      </c>
      <c r="T9" s="142">
        <v>569</v>
      </c>
      <c r="U9" s="142">
        <v>530</v>
      </c>
    </row>
    <row r="10" spans="1:23" x14ac:dyDescent="0.2">
      <c r="A10" s="127" t="s">
        <v>57</v>
      </c>
      <c r="B10" s="139" t="s">
        <v>117</v>
      </c>
      <c r="C10" s="142">
        <v>6015</v>
      </c>
      <c r="D10" s="142">
        <v>5779</v>
      </c>
      <c r="E10" s="142">
        <v>5600</v>
      </c>
      <c r="F10" s="142">
        <v>5333</v>
      </c>
      <c r="G10" s="142">
        <v>5254</v>
      </c>
      <c r="H10" s="142">
        <v>5123</v>
      </c>
      <c r="I10" s="142">
        <v>5241</v>
      </c>
      <c r="J10" s="142">
        <v>4975</v>
      </c>
      <c r="K10" s="142">
        <v>4850</v>
      </c>
      <c r="L10" s="142">
        <v>4537</v>
      </c>
      <c r="M10" s="142">
        <v>4891</v>
      </c>
      <c r="N10" s="142">
        <v>4785</v>
      </c>
      <c r="O10" s="142">
        <v>4646</v>
      </c>
      <c r="P10" s="142">
        <v>4823</v>
      </c>
      <c r="Q10" s="142">
        <v>4888</v>
      </c>
      <c r="R10" s="142">
        <v>4866</v>
      </c>
      <c r="S10" s="142">
        <v>4730</v>
      </c>
      <c r="T10" s="142">
        <v>4783</v>
      </c>
      <c r="U10" s="142">
        <v>4628</v>
      </c>
    </row>
    <row r="11" spans="1:23" x14ac:dyDescent="0.2">
      <c r="A11" s="127" t="s">
        <v>58</v>
      </c>
      <c r="B11" s="139" t="s">
        <v>58</v>
      </c>
      <c r="C11" s="142">
        <v>1754</v>
      </c>
      <c r="D11" s="142">
        <v>2073</v>
      </c>
      <c r="E11" s="142">
        <v>1846</v>
      </c>
      <c r="F11" s="142">
        <v>2104</v>
      </c>
      <c r="G11" s="142">
        <v>2228</v>
      </c>
      <c r="H11" s="142">
        <v>2597</v>
      </c>
      <c r="I11" s="142">
        <v>2436</v>
      </c>
      <c r="J11" s="142">
        <v>1792</v>
      </c>
      <c r="K11" s="142">
        <v>1446</v>
      </c>
      <c r="L11" s="142">
        <v>1290</v>
      </c>
      <c r="M11" s="142">
        <v>1412</v>
      </c>
      <c r="N11" s="142">
        <v>1288</v>
      </c>
      <c r="O11" s="142">
        <v>1308</v>
      </c>
      <c r="P11" s="142">
        <v>1329</v>
      </c>
      <c r="Q11" s="142">
        <v>1337</v>
      </c>
      <c r="R11" s="142">
        <v>1108</v>
      </c>
      <c r="S11" s="142">
        <v>1311</v>
      </c>
      <c r="T11" s="142">
        <v>1389</v>
      </c>
      <c r="U11" s="142">
        <v>1308</v>
      </c>
    </row>
    <row r="12" spans="1:23" x14ac:dyDescent="0.2">
      <c r="A12" s="127" t="s">
        <v>59</v>
      </c>
      <c r="B12" s="139" t="s">
        <v>87</v>
      </c>
      <c r="C12" s="142">
        <v>2667</v>
      </c>
      <c r="D12" s="142">
        <v>2361</v>
      </c>
      <c r="E12" s="142">
        <v>2084</v>
      </c>
      <c r="F12" s="142">
        <v>1953</v>
      </c>
      <c r="G12" s="142">
        <v>1501</v>
      </c>
      <c r="H12" s="142">
        <v>2038</v>
      </c>
      <c r="I12" s="142">
        <v>1799</v>
      </c>
      <c r="J12" s="142">
        <v>2189</v>
      </c>
      <c r="K12" s="142">
        <v>2155</v>
      </c>
      <c r="L12" s="142">
        <v>1818</v>
      </c>
      <c r="M12" s="142">
        <v>1525</v>
      </c>
      <c r="N12" s="142">
        <v>1731</v>
      </c>
      <c r="O12" s="142">
        <v>1492</v>
      </c>
      <c r="P12" s="142">
        <v>1742</v>
      </c>
      <c r="Q12" s="142">
        <v>1676</v>
      </c>
      <c r="R12" s="142">
        <v>1645</v>
      </c>
      <c r="S12" s="142">
        <v>1626</v>
      </c>
      <c r="T12" s="142">
        <v>1658</v>
      </c>
      <c r="U12" s="146" t="s">
        <v>115</v>
      </c>
    </row>
    <row r="13" spans="1:23" x14ac:dyDescent="0.2">
      <c r="A13" s="127" t="s">
        <v>60</v>
      </c>
      <c r="B13" s="139" t="s">
        <v>88</v>
      </c>
      <c r="C13" s="142">
        <v>2430</v>
      </c>
      <c r="D13" s="142">
        <v>2063</v>
      </c>
      <c r="E13" s="142">
        <v>1900</v>
      </c>
      <c r="F13" s="142">
        <v>1844</v>
      </c>
      <c r="G13" s="142">
        <v>2010</v>
      </c>
      <c r="H13" s="142">
        <v>1879</v>
      </c>
      <c r="I13" s="142">
        <v>1791</v>
      </c>
      <c r="J13" s="142">
        <v>1719</v>
      </c>
      <c r="K13" s="142">
        <v>1680</v>
      </c>
      <c r="L13" s="142">
        <v>1718</v>
      </c>
      <c r="M13" s="142">
        <v>1552</v>
      </c>
      <c r="N13" s="142">
        <v>1411</v>
      </c>
      <c r="O13" s="142">
        <v>1379</v>
      </c>
      <c r="P13" s="142">
        <v>1333</v>
      </c>
      <c r="Q13" s="142">
        <v>1298</v>
      </c>
      <c r="R13" s="142">
        <v>1282</v>
      </c>
      <c r="S13" s="142">
        <v>1232</v>
      </c>
      <c r="T13" s="142">
        <v>1224</v>
      </c>
      <c r="U13" s="142">
        <v>1212</v>
      </c>
    </row>
    <row r="14" spans="1:23" x14ac:dyDescent="0.2">
      <c r="A14" s="127" t="s">
        <v>61</v>
      </c>
      <c r="B14" s="139" t="s">
        <v>89</v>
      </c>
      <c r="C14" s="142">
        <v>3679</v>
      </c>
      <c r="D14" s="142">
        <v>3580</v>
      </c>
      <c r="E14" s="142">
        <v>3601</v>
      </c>
      <c r="F14" s="142">
        <v>3252</v>
      </c>
      <c r="G14" s="142">
        <v>3067</v>
      </c>
      <c r="H14" s="142">
        <v>3259</v>
      </c>
      <c r="I14" s="142">
        <v>3182</v>
      </c>
      <c r="J14" s="142">
        <v>2867</v>
      </c>
      <c r="K14" s="142">
        <v>2703</v>
      </c>
      <c r="L14" s="142">
        <v>2589</v>
      </c>
      <c r="M14" s="142">
        <v>2478</v>
      </c>
      <c r="N14" s="142">
        <v>2475</v>
      </c>
      <c r="O14" s="142">
        <v>2669</v>
      </c>
      <c r="P14" s="142">
        <v>2723</v>
      </c>
      <c r="Q14" s="142">
        <v>2895</v>
      </c>
      <c r="R14" s="142">
        <v>3023</v>
      </c>
      <c r="S14" s="142">
        <v>2991</v>
      </c>
      <c r="T14" s="142">
        <v>2971</v>
      </c>
      <c r="U14" s="142">
        <v>2944</v>
      </c>
    </row>
    <row r="15" spans="1:23" x14ac:dyDescent="0.2">
      <c r="A15" s="127" t="s">
        <v>62</v>
      </c>
      <c r="B15" s="139" t="s">
        <v>90</v>
      </c>
      <c r="C15" s="142">
        <v>2596</v>
      </c>
      <c r="D15" s="142">
        <v>2244</v>
      </c>
      <c r="E15" s="142">
        <v>1925</v>
      </c>
      <c r="F15" s="142">
        <v>1798</v>
      </c>
      <c r="G15" s="142">
        <v>1779</v>
      </c>
      <c r="H15" s="142">
        <v>1676</v>
      </c>
      <c r="I15" s="142">
        <v>1677</v>
      </c>
      <c r="J15" s="142">
        <v>1514</v>
      </c>
      <c r="K15" s="142">
        <v>1456</v>
      </c>
      <c r="L15" s="142">
        <v>1348</v>
      </c>
      <c r="M15" s="142">
        <v>1250</v>
      </c>
      <c r="N15" s="142">
        <v>1162</v>
      </c>
      <c r="O15" s="142">
        <v>1076</v>
      </c>
      <c r="P15" s="142">
        <v>1104</v>
      </c>
      <c r="Q15" s="142">
        <v>1065</v>
      </c>
      <c r="R15" s="142">
        <v>1090</v>
      </c>
      <c r="S15" s="142">
        <v>1098</v>
      </c>
      <c r="T15" s="142">
        <v>1082</v>
      </c>
      <c r="U15" s="142">
        <v>1093</v>
      </c>
    </row>
    <row r="16" spans="1:23" x14ac:dyDescent="0.2">
      <c r="A16" s="127" t="s">
        <v>63</v>
      </c>
      <c r="B16" s="139" t="s">
        <v>91</v>
      </c>
      <c r="C16" s="142">
        <v>5143</v>
      </c>
      <c r="D16" s="142">
        <v>5556</v>
      </c>
      <c r="E16" s="142">
        <v>6074</v>
      </c>
      <c r="F16" s="142">
        <v>5637</v>
      </c>
      <c r="G16" s="142">
        <v>5051</v>
      </c>
      <c r="H16" s="142">
        <v>5365</v>
      </c>
      <c r="I16" s="142">
        <v>5817</v>
      </c>
      <c r="J16" s="142">
        <v>5194</v>
      </c>
      <c r="K16" s="142">
        <v>5087</v>
      </c>
      <c r="L16" s="142">
        <v>4261</v>
      </c>
      <c r="M16" s="142">
        <v>4211</v>
      </c>
      <c r="N16" s="142">
        <v>3744</v>
      </c>
      <c r="O16" s="142">
        <v>3584</v>
      </c>
      <c r="P16" s="142">
        <v>3349</v>
      </c>
      <c r="Q16" s="142">
        <v>3556</v>
      </c>
      <c r="R16" s="142">
        <v>3483</v>
      </c>
      <c r="S16" s="142">
        <v>3516</v>
      </c>
      <c r="T16" s="142">
        <v>3407</v>
      </c>
      <c r="U16" s="142">
        <v>3161</v>
      </c>
    </row>
    <row r="17" spans="1:21" s="193" customFormat="1" x14ac:dyDescent="0.2">
      <c r="A17" s="130" t="s">
        <v>27</v>
      </c>
      <c r="B17" s="139" t="s">
        <v>22</v>
      </c>
      <c r="C17" s="142">
        <v>6553</v>
      </c>
      <c r="D17" s="142">
        <v>6642</v>
      </c>
      <c r="E17" s="142">
        <v>6240</v>
      </c>
      <c r="F17" s="142">
        <v>5969</v>
      </c>
      <c r="G17" s="142">
        <v>5786</v>
      </c>
      <c r="H17" s="142">
        <v>5734</v>
      </c>
      <c r="I17" s="142">
        <v>5597</v>
      </c>
      <c r="J17" s="142">
        <v>5298</v>
      </c>
      <c r="K17" s="142">
        <v>5208</v>
      </c>
      <c r="L17" s="142">
        <v>5148</v>
      </c>
      <c r="M17" s="142">
        <v>4919</v>
      </c>
      <c r="N17" s="142">
        <v>4493</v>
      </c>
      <c r="O17" s="142">
        <v>4313</v>
      </c>
      <c r="P17" s="142">
        <v>4132</v>
      </c>
      <c r="Q17" s="142">
        <v>4061</v>
      </c>
      <c r="R17" s="142">
        <v>4107</v>
      </c>
      <c r="S17" s="142">
        <v>4072</v>
      </c>
      <c r="T17" s="142">
        <v>4016</v>
      </c>
      <c r="U17" s="142">
        <v>3999</v>
      </c>
    </row>
    <row r="18" spans="1:21" x14ac:dyDescent="0.2">
      <c r="A18" s="127" t="s">
        <v>64</v>
      </c>
      <c r="B18" s="139" t="s">
        <v>92</v>
      </c>
      <c r="C18" s="142">
        <v>5058</v>
      </c>
      <c r="D18" s="142">
        <v>4998</v>
      </c>
      <c r="E18" s="142">
        <v>4779</v>
      </c>
      <c r="F18" s="142">
        <v>4393</v>
      </c>
      <c r="G18" s="142">
        <v>3132</v>
      </c>
      <c r="H18" s="142">
        <v>3480</v>
      </c>
      <c r="I18" s="142">
        <v>2843</v>
      </c>
      <c r="J18" s="142">
        <v>2529</v>
      </c>
      <c r="K18" s="142">
        <v>2162</v>
      </c>
      <c r="L18" s="142">
        <v>2151</v>
      </c>
      <c r="M18" s="142">
        <v>1849</v>
      </c>
      <c r="N18" s="142">
        <v>1602</v>
      </c>
      <c r="O18" s="142">
        <v>1304</v>
      </c>
      <c r="P18" s="142">
        <v>1247</v>
      </c>
      <c r="Q18" s="142">
        <v>1118</v>
      </c>
      <c r="R18" s="142">
        <v>1136</v>
      </c>
      <c r="S18" s="142">
        <v>980</v>
      </c>
      <c r="T18" s="142">
        <v>857</v>
      </c>
      <c r="U18" s="142">
        <v>768</v>
      </c>
    </row>
    <row r="19" spans="1:21" x14ac:dyDescent="0.2">
      <c r="A19" s="127" t="s">
        <v>65</v>
      </c>
      <c r="B19" s="139" t="s">
        <v>93</v>
      </c>
      <c r="C19" s="142">
        <v>2487</v>
      </c>
      <c r="D19" s="142">
        <v>2714</v>
      </c>
      <c r="E19" s="142">
        <v>2887</v>
      </c>
      <c r="F19" s="142">
        <v>2818</v>
      </c>
      <c r="G19" s="142">
        <v>2489</v>
      </c>
      <c r="H19" s="142">
        <v>2426</v>
      </c>
      <c r="I19" s="142">
        <v>2756</v>
      </c>
      <c r="J19" s="142">
        <v>2467</v>
      </c>
      <c r="K19" s="142">
        <v>1817</v>
      </c>
      <c r="L19" s="142">
        <v>1897</v>
      </c>
      <c r="M19" s="142">
        <v>2036</v>
      </c>
      <c r="N19" s="142">
        <v>2044</v>
      </c>
      <c r="O19" s="142">
        <v>2143</v>
      </c>
      <c r="P19" s="142">
        <v>2300</v>
      </c>
      <c r="Q19" s="142">
        <v>2299</v>
      </c>
      <c r="R19" s="142">
        <v>2361</v>
      </c>
      <c r="S19" s="142">
        <v>2474</v>
      </c>
      <c r="T19" s="142">
        <v>2480</v>
      </c>
      <c r="U19" s="142">
        <v>2375</v>
      </c>
    </row>
    <row r="20" spans="1:21" x14ac:dyDescent="0.2">
      <c r="A20" s="127" t="s">
        <v>66</v>
      </c>
      <c r="B20" s="139" t="s">
        <v>94</v>
      </c>
      <c r="C20" s="142">
        <v>2037</v>
      </c>
      <c r="D20" s="142">
        <v>2150</v>
      </c>
      <c r="E20" s="142">
        <v>2117</v>
      </c>
      <c r="F20" s="142">
        <v>2313</v>
      </c>
      <c r="G20" s="142">
        <v>2524</v>
      </c>
      <c r="H20" s="142">
        <v>2508</v>
      </c>
      <c r="I20" s="142">
        <v>2475</v>
      </c>
      <c r="J20" s="142">
        <v>1811</v>
      </c>
      <c r="K20" s="142">
        <v>1390</v>
      </c>
      <c r="L20" s="142">
        <v>1346</v>
      </c>
      <c r="M20" s="142">
        <v>1284</v>
      </c>
      <c r="N20" s="142">
        <v>1316</v>
      </c>
      <c r="O20" s="142">
        <v>1348</v>
      </c>
      <c r="P20" s="142">
        <v>1273</v>
      </c>
      <c r="Q20" s="142">
        <v>1230</v>
      </c>
      <c r="R20" s="142">
        <v>1298</v>
      </c>
      <c r="S20" s="142">
        <v>1250</v>
      </c>
      <c r="T20" s="142">
        <v>1207</v>
      </c>
      <c r="U20" s="142">
        <v>1354</v>
      </c>
    </row>
    <row r="21" spans="1:21" x14ac:dyDescent="0.2">
      <c r="A21" s="127" t="s">
        <v>67</v>
      </c>
      <c r="B21" s="139" t="s">
        <v>95</v>
      </c>
      <c r="C21" s="142">
        <v>2683</v>
      </c>
      <c r="D21" s="142">
        <v>2484</v>
      </c>
      <c r="E21" s="142">
        <v>2347</v>
      </c>
      <c r="F21" s="142">
        <v>2176</v>
      </c>
      <c r="G21" s="142">
        <v>2283</v>
      </c>
      <c r="H21" s="142">
        <v>2322</v>
      </c>
      <c r="I21" s="142">
        <v>2785</v>
      </c>
      <c r="J21" s="142">
        <v>2561</v>
      </c>
      <c r="K21" s="142">
        <v>2342</v>
      </c>
      <c r="L21" s="142">
        <v>2360</v>
      </c>
      <c r="M21" s="142">
        <v>2555</v>
      </c>
      <c r="N21" s="142">
        <v>2625</v>
      </c>
      <c r="O21" s="142">
        <v>2331</v>
      </c>
      <c r="P21" s="142">
        <v>2230</v>
      </c>
      <c r="Q21" s="142">
        <v>2394</v>
      </c>
      <c r="R21" s="142">
        <v>2088</v>
      </c>
      <c r="S21" s="142">
        <v>2153</v>
      </c>
      <c r="T21" s="142">
        <v>2023</v>
      </c>
      <c r="U21" s="142">
        <v>2111</v>
      </c>
    </row>
    <row r="22" spans="1:21" x14ac:dyDescent="0.2">
      <c r="A22" s="127" t="s">
        <v>68</v>
      </c>
      <c r="B22" s="139" t="s">
        <v>97</v>
      </c>
      <c r="C22" s="142">
        <v>2367</v>
      </c>
      <c r="D22" s="142">
        <v>2553</v>
      </c>
      <c r="E22" s="142">
        <v>2625</v>
      </c>
      <c r="F22" s="142">
        <v>2773</v>
      </c>
      <c r="G22" s="142">
        <v>2724</v>
      </c>
      <c r="H22" s="142">
        <v>2776</v>
      </c>
      <c r="I22" s="142">
        <v>2727</v>
      </c>
      <c r="J22" s="142">
        <v>2525</v>
      </c>
      <c r="K22" s="142">
        <v>2320</v>
      </c>
      <c r="L22" s="142">
        <v>2163</v>
      </c>
      <c r="M22" s="142">
        <v>2020</v>
      </c>
      <c r="N22" s="142">
        <v>1911</v>
      </c>
      <c r="O22" s="142">
        <v>2027</v>
      </c>
      <c r="P22" s="142">
        <v>2037</v>
      </c>
      <c r="Q22" s="142">
        <v>2121</v>
      </c>
      <c r="R22" s="142">
        <v>2170</v>
      </c>
      <c r="S22" s="142">
        <v>2189</v>
      </c>
      <c r="T22" s="142">
        <v>2250</v>
      </c>
      <c r="U22" s="142">
        <v>2210</v>
      </c>
    </row>
    <row r="23" spans="1:21" s="193" customFormat="1" x14ac:dyDescent="0.2">
      <c r="A23" s="127" t="s">
        <v>69</v>
      </c>
      <c r="B23" s="139" t="s">
        <v>69</v>
      </c>
      <c r="C23" s="142">
        <v>3145</v>
      </c>
      <c r="D23" s="142">
        <v>3325</v>
      </c>
      <c r="E23" s="142">
        <v>2990</v>
      </c>
      <c r="F23" s="142">
        <v>3204</v>
      </c>
      <c r="G23" s="142">
        <v>2831</v>
      </c>
      <c r="H23" s="142">
        <v>2928</v>
      </c>
      <c r="I23" s="142">
        <v>2946</v>
      </c>
      <c r="J23" s="142">
        <v>2837</v>
      </c>
      <c r="K23" s="142">
        <v>2550</v>
      </c>
      <c r="L23" s="142">
        <v>2570</v>
      </c>
      <c r="M23" s="142">
        <v>3759</v>
      </c>
      <c r="N23" s="142">
        <v>3808</v>
      </c>
      <c r="O23" s="142">
        <v>3702</v>
      </c>
      <c r="P23" s="142">
        <v>4159</v>
      </c>
      <c r="Q23" s="142">
        <v>3866</v>
      </c>
      <c r="R23" s="142">
        <v>4061</v>
      </c>
      <c r="S23" s="142">
        <v>4028</v>
      </c>
      <c r="T23" s="142">
        <v>3483</v>
      </c>
      <c r="U23" s="142">
        <v>3232</v>
      </c>
    </row>
    <row r="24" spans="1:21" x14ac:dyDescent="0.2">
      <c r="A24" s="127" t="s">
        <v>70</v>
      </c>
      <c r="B24" s="139" t="s">
        <v>98</v>
      </c>
      <c r="C24" s="142">
        <v>690</v>
      </c>
      <c r="D24" s="142">
        <v>684</v>
      </c>
      <c r="E24" s="142">
        <v>654</v>
      </c>
      <c r="F24" s="142">
        <v>584</v>
      </c>
      <c r="G24" s="142">
        <v>577</v>
      </c>
      <c r="H24" s="142">
        <v>554</v>
      </c>
      <c r="I24" s="142">
        <v>592</v>
      </c>
      <c r="J24" s="142">
        <v>567</v>
      </c>
      <c r="K24" s="146" t="s">
        <v>115</v>
      </c>
      <c r="L24" s="146" t="s">
        <v>115</v>
      </c>
      <c r="M24" s="146" t="s">
        <v>115</v>
      </c>
      <c r="N24" s="146" t="s">
        <v>115</v>
      </c>
      <c r="O24" s="146" t="s">
        <v>115</v>
      </c>
      <c r="P24" s="146" t="s">
        <v>115</v>
      </c>
      <c r="Q24" s="142">
        <v>1260</v>
      </c>
      <c r="R24" s="142">
        <v>1260</v>
      </c>
      <c r="S24" s="142">
        <v>1218</v>
      </c>
      <c r="T24" s="142">
        <v>1263</v>
      </c>
      <c r="U24" s="142">
        <v>1238</v>
      </c>
    </row>
    <row r="25" spans="1:21" x14ac:dyDescent="0.2">
      <c r="A25" s="127" t="s">
        <v>71</v>
      </c>
      <c r="B25" s="139" t="s">
        <v>71</v>
      </c>
      <c r="C25" s="142">
        <v>7015</v>
      </c>
      <c r="D25" s="142">
        <v>7030</v>
      </c>
      <c r="E25" s="142">
        <v>7022</v>
      </c>
      <c r="F25" s="142">
        <v>6860</v>
      </c>
      <c r="G25" s="142">
        <v>6491</v>
      </c>
      <c r="H25" s="142">
        <v>6291</v>
      </c>
      <c r="I25" s="142">
        <v>6424</v>
      </c>
      <c r="J25" s="142">
        <v>6081</v>
      </c>
      <c r="K25" s="142">
        <v>5898</v>
      </c>
      <c r="L25" s="142">
        <v>5491</v>
      </c>
      <c r="M25" s="142">
        <v>5376</v>
      </c>
      <c r="N25" s="142">
        <v>6053</v>
      </c>
      <c r="O25" s="142">
        <v>5684</v>
      </c>
      <c r="P25" s="142">
        <v>5603</v>
      </c>
      <c r="Q25" s="142">
        <v>5517</v>
      </c>
      <c r="R25" s="142">
        <v>5562</v>
      </c>
      <c r="S25" s="142">
        <v>5387</v>
      </c>
      <c r="T25" s="142">
        <v>5274</v>
      </c>
      <c r="U25" s="142">
        <v>5096</v>
      </c>
    </row>
    <row r="26" spans="1:21" x14ac:dyDescent="0.2">
      <c r="A26" s="127" t="s">
        <v>72</v>
      </c>
      <c r="B26" s="139" t="s">
        <v>99</v>
      </c>
      <c r="C26" s="142">
        <v>1783</v>
      </c>
      <c r="D26" s="142">
        <v>1765</v>
      </c>
      <c r="E26" s="142">
        <v>1672</v>
      </c>
      <c r="F26" s="142">
        <v>1693</v>
      </c>
      <c r="G26" s="142">
        <v>1603</v>
      </c>
      <c r="H26" s="142">
        <v>1549</v>
      </c>
      <c r="I26" s="142">
        <v>1658</v>
      </c>
      <c r="J26" s="142">
        <v>1629</v>
      </c>
      <c r="K26" s="142">
        <v>1470</v>
      </c>
      <c r="L26" s="142">
        <v>1287</v>
      </c>
      <c r="M26" s="142">
        <v>1301</v>
      </c>
      <c r="N26" s="142">
        <v>1203</v>
      </c>
      <c r="O26" s="142">
        <v>1158</v>
      </c>
      <c r="P26" s="142">
        <v>1119</v>
      </c>
      <c r="Q26" s="142">
        <v>1047</v>
      </c>
      <c r="R26" s="142">
        <v>1074</v>
      </c>
      <c r="S26" s="142">
        <v>1039</v>
      </c>
      <c r="T26" s="142">
        <v>984</v>
      </c>
      <c r="U26" s="142">
        <v>934</v>
      </c>
    </row>
    <row r="27" spans="1:21" x14ac:dyDescent="0.2">
      <c r="A27" s="127" t="s">
        <v>73</v>
      </c>
      <c r="B27" s="139" t="s">
        <v>100</v>
      </c>
      <c r="C27" s="146" t="s">
        <v>115</v>
      </c>
      <c r="D27" s="146" t="s">
        <v>115</v>
      </c>
      <c r="E27" s="146" t="s">
        <v>115</v>
      </c>
      <c r="F27" s="146" t="s">
        <v>115</v>
      </c>
      <c r="G27" s="146" t="s">
        <v>115</v>
      </c>
      <c r="H27" s="146" t="s">
        <v>115</v>
      </c>
      <c r="I27" s="146" t="s">
        <v>115</v>
      </c>
      <c r="J27" s="146" t="s">
        <v>115</v>
      </c>
      <c r="K27" s="142">
        <v>4569</v>
      </c>
      <c r="L27" s="142">
        <v>4594</v>
      </c>
      <c r="M27" s="142">
        <v>4142</v>
      </c>
      <c r="N27" s="142">
        <v>3768</v>
      </c>
      <c r="O27" s="142">
        <v>3858</v>
      </c>
      <c r="P27" s="142">
        <v>3895</v>
      </c>
      <c r="Q27" s="142">
        <v>4112</v>
      </c>
      <c r="R27" s="142">
        <v>4146</v>
      </c>
      <c r="S27" s="142">
        <v>4437</v>
      </c>
      <c r="T27" s="142">
        <v>4405</v>
      </c>
      <c r="U27" s="142">
        <v>4606</v>
      </c>
    </row>
    <row r="28" spans="1:21" x14ac:dyDescent="0.2">
      <c r="A28" s="127" t="s">
        <v>74</v>
      </c>
      <c r="B28" s="139" t="s">
        <v>74</v>
      </c>
      <c r="C28" s="142">
        <v>301</v>
      </c>
      <c r="D28" s="142">
        <v>312</v>
      </c>
      <c r="E28" s="142">
        <v>297</v>
      </c>
      <c r="F28" s="142">
        <v>309</v>
      </c>
      <c r="G28" s="142">
        <v>1071</v>
      </c>
      <c r="H28" s="142">
        <v>1209</v>
      </c>
      <c r="I28" s="142">
        <v>1373</v>
      </c>
      <c r="J28" s="142">
        <v>1715</v>
      </c>
      <c r="K28" s="142">
        <v>1652</v>
      </c>
      <c r="L28" s="142">
        <v>1510</v>
      </c>
      <c r="M28" s="142">
        <v>1564</v>
      </c>
      <c r="N28" s="142">
        <v>1702</v>
      </c>
      <c r="O28" s="142">
        <v>1572</v>
      </c>
      <c r="P28" s="142">
        <v>1621</v>
      </c>
      <c r="Q28" s="142">
        <v>1852</v>
      </c>
      <c r="R28" s="142">
        <v>2002</v>
      </c>
      <c r="S28" s="142">
        <v>2047</v>
      </c>
      <c r="T28" s="142">
        <v>1982</v>
      </c>
      <c r="U28" s="142">
        <v>2043</v>
      </c>
    </row>
    <row r="29" spans="1:21" x14ac:dyDescent="0.2">
      <c r="A29" s="127" t="s">
        <v>75</v>
      </c>
      <c r="B29" s="139" t="s">
        <v>75</v>
      </c>
      <c r="C29" s="142">
        <v>6368</v>
      </c>
      <c r="D29" s="142">
        <v>7063</v>
      </c>
      <c r="E29" s="142">
        <v>8372</v>
      </c>
      <c r="F29" s="142">
        <v>9378</v>
      </c>
      <c r="G29" s="142">
        <v>7166</v>
      </c>
      <c r="H29" s="142">
        <v>8024</v>
      </c>
      <c r="I29" s="142">
        <v>7977</v>
      </c>
      <c r="J29" s="142">
        <v>6173</v>
      </c>
      <c r="K29" s="142">
        <v>5961</v>
      </c>
      <c r="L29" s="142">
        <v>5040</v>
      </c>
      <c r="M29" s="142">
        <v>4718</v>
      </c>
      <c r="N29" s="142">
        <v>4451</v>
      </c>
      <c r="O29" s="142">
        <v>4246</v>
      </c>
      <c r="P29" s="142">
        <v>3988</v>
      </c>
      <c r="Q29" s="142">
        <v>4222</v>
      </c>
      <c r="R29" s="142">
        <v>4097</v>
      </c>
      <c r="S29" s="142">
        <v>3824</v>
      </c>
      <c r="T29" s="142">
        <v>3720</v>
      </c>
      <c r="U29" s="142">
        <v>3638</v>
      </c>
    </row>
    <row r="30" spans="1:21" x14ac:dyDescent="0.2">
      <c r="A30" s="127" t="s">
        <v>76</v>
      </c>
      <c r="B30" s="139" t="s">
        <v>101</v>
      </c>
      <c r="C30" s="142">
        <v>2015</v>
      </c>
      <c r="D30" s="142">
        <v>1908</v>
      </c>
      <c r="E30" s="142">
        <v>2106</v>
      </c>
      <c r="F30" s="142">
        <v>2083</v>
      </c>
      <c r="G30" s="142">
        <v>1952</v>
      </c>
      <c r="H30" s="142">
        <v>1990</v>
      </c>
      <c r="I30" s="142">
        <v>2105</v>
      </c>
      <c r="J30" s="142">
        <v>2054</v>
      </c>
      <c r="K30" s="142">
        <v>1586</v>
      </c>
      <c r="L30" s="142">
        <v>1512</v>
      </c>
      <c r="M30" s="142">
        <v>1309</v>
      </c>
      <c r="N30" s="142">
        <v>1191</v>
      </c>
      <c r="O30" s="142">
        <v>1161</v>
      </c>
      <c r="P30" s="142">
        <v>1222</v>
      </c>
      <c r="Q30" s="142">
        <v>1245</v>
      </c>
      <c r="R30" s="142">
        <v>1279</v>
      </c>
      <c r="S30" s="142">
        <v>1267</v>
      </c>
      <c r="T30" s="142">
        <v>1270</v>
      </c>
      <c r="U30" s="142">
        <v>1204</v>
      </c>
    </row>
    <row r="31" spans="1:21" x14ac:dyDescent="0.2">
      <c r="A31" s="127" t="s">
        <v>77</v>
      </c>
      <c r="B31" s="139" t="s">
        <v>102</v>
      </c>
      <c r="C31" s="142">
        <v>1623</v>
      </c>
      <c r="D31" s="142">
        <v>1570</v>
      </c>
      <c r="E31" s="142">
        <v>1746</v>
      </c>
      <c r="F31" s="142">
        <v>1684</v>
      </c>
      <c r="G31" s="142">
        <v>1715</v>
      </c>
      <c r="H31" s="142">
        <v>1633</v>
      </c>
      <c r="I31" s="142">
        <v>1601</v>
      </c>
      <c r="J31" s="142">
        <v>1606</v>
      </c>
      <c r="K31" s="142">
        <v>1513</v>
      </c>
      <c r="L31" s="142">
        <v>1434</v>
      </c>
      <c r="M31" s="142">
        <v>1475</v>
      </c>
      <c r="N31" s="142">
        <v>1312</v>
      </c>
      <c r="O31" s="142">
        <v>1231</v>
      </c>
      <c r="P31" s="142">
        <v>1230</v>
      </c>
      <c r="Q31" s="142">
        <v>1171</v>
      </c>
      <c r="R31" s="142">
        <v>1077</v>
      </c>
      <c r="S31" s="142">
        <v>1013</v>
      </c>
      <c r="T31" s="142">
        <v>962</v>
      </c>
      <c r="U31" s="142">
        <v>905</v>
      </c>
    </row>
    <row r="32" spans="1:21" x14ac:dyDescent="0.2">
      <c r="A32" s="127" t="s">
        <v>78</v>
      </c>
      <c r="B32" s="139" t="s">
        <v>103</v>
      </c>
      <c r="C32" s="142">
        <v>2514</v>
      </c>
      <c r="D32" s="142">
        <v>2778</v>
      </c>
      <c r="E32" s="142">
        <v>3031</v>
      </c>
      <c r="F32" s="142">
        <v>2962</v>
      </c>
      <c r="G32" s="142">
        <v>2936</v>
      </c>
      <c r="H32" s="142">
        <v>2944</v>
      </c>
      <c r="I32" s="142">
        <v>2935</v>
      </c>
      <c r="J32" s="142">
        <v>2858</v>
      </c>
      <c r="K32" s="142">
        <v>2731</v>
      </c>
      <c r="L32" s="142">
        <v>2495</v>
      </c>
      <c r="M32" s="142">
        <v>2375</v>
      </c>
      <c r="N32" s="142">
        <v>2407</v>
      </c>
      <c r="O32" s="142">
        <v>2120</v>
      </c>
      <c r="P32" s="142">
        <v>1846</v>
      </c>
      <c r="Q32" s="142">
        <v>2015</v>
      </c>
      <c r="R32" s="142">
        <v>1895</v>
      </c>
      <c r="S32" s="142">
        <v>1967</v>
      </c>
      <c r="T32" s="142">
        <v>1828</v>
      </c>
      <c r="U32" s="142">
        <v>1732</v>
      </c>
    </row>
    <row r="34" spans="1:21" x14ac:dyDescent="0.2">
      <c r="E34" s="166" t="s">
        <v>126</v>
      </c>
    </row>
    <row r="35" spans="1:21" x14ac:dyDescent="0.2">
      <c r="C35" s="194"/>
      <c r="D35" s="194"/>
      <c r="E35" s="194"/>
      <c r="F35" s="194"/>
      <c r="G35" s="194"/>
      <c r="H35" s="195"/>
      <c r="I35" s="194"/>
      <c r="J35" s="194"/>
      <c r="K35" s="194"/>
      <c r="L35" s="194"/>
      <c r="M35" s="194"/>
      <c r="N35" s="194"/>
      <c r="O35" s="194"/>
      <c r="Q35" s="139" t="s">
        <v>12</v>
      </c>
      <c r="R35" s="139" t="s">
        <v>20</v>
      </c>
      <c r="U35" s="166" t="s">
        <v>127</v>
      </c>
    </row>
    <row r="36" spans="1:21" x14ac:dyDescent="0.2">
      <c r="A36" s="192"/>
      <c r="B36" s="139" t="s">
        <v>1</v>
      </c>
      <c r="C36" s="139" t="s">
        <v>20</v>
      </c>
      <c r="P36" s="192"/>
    </row>
    <row r="37" spans="1:21" x14ac:dyDescent="0.2">
      <c r="A37" s="127" t="s">
        <v>59</v>
      </c>
      <c r="B37" s="139" t="s">
        <v>87</v>
      </c>
      <c r="C37" s="146" t="s">
        <v>115</v>
      </c>
      <c r="P37" s="127" t="s">
        <v>71</v>
      </c>
      <c r="Q37" s="142">
        <v>5376</v>
      </c>
      <c r="R37" s="142">
        <v>5096</v>
      </c>
    </row>
    <row r="38" spans="1:21" x14ac:dyDescent="0.2">
      <c r="A38" s="127" t="s">
        <v>71</v>
      </c>
      <c r="B38" s="139" t="s">
        <v>71</v>
      </c>
      <c r="C38" s="142">
        <v>5096</v>
      </c>
      <c r="P38" s="127" t="s">
        <v>57</v>
      </c>
      <c r="Q38" s="142">
        <v>4891</v>
      </c>
      <c r="R38" s="142">
        <v>4628</v>
      </c>
    </row>
    <row r="39" spans="1:21" x14ac:dyDescent="0.2">
      <c r="A39" s="127" t="s">
        <v>57</v>
      </c>
      <c r="B39" s="139" t="s">
        <v>117</v>
      </c>
      <c r="C39" s="142">
        <v>4628</v>
      </c>
      <c r="P39" s="127" t="s">
        <v>73</v>
      </c>
      <c r="Q39" s="142">
        <v>4142</v>
      </c>
      <c r="R39" s="142">
        <v>4606</v>
      </c>
    </row>
    <row r="40" spans="1:21" x14ac:dyDescent="0.2">
      <c r="A40" s="127" t="s">
        <v>73</v>
      </c>
      <c r="B40" s="139" t="s">
        <v>100</v>
      </c>
      <c r="C40" s="142">
        <v>4606</v>
      </c>
      <c r="P40" s="127" t="s">
        <v>53</v>
      </c>
      <c r="Q40" s="142">
        <v>5709</v>
      </c>
      <c r="R40" s="142">
        <v>4116</v>
      </c>
    </row>
    <row r="41" spans="1:21" x14ac:dyDescent="0.2">
      <c r="A41" s="127" t="s">
        <v>53</v>
      </c>
      <c r="B41" s="139" t="s">
        <v>83</v>
      </c>
      <c r="C41" s="142">
        <v>4116</v>
      </c>
      <c r="P41" s="130" t="s">
        <v>27</v>
      </c>
      <c r="Q41" s="196">
        <v>4919</v>
      </c>
      <c r="R41" s="196">
        <v>3999</v>
      </c>
    </row>
    <row r="42" spans="1:21" x14ac:dyDescent="0.2">
      <c r="A42" s="130" t="s">
        <v>27</v>
      </c>
      <c r="B42" s="139" t="s">
        <v>22</v>
      </c>
      <c r="C42" s="142">
        <v>3999</v>
      </c>
      <c r="P42" s="127" t="s">
        <v>75</v>
      </c>
      <c r="Q42" s="142">
        <v>4718</v>
      </c>
      <c r="R42" s="142">
        <v>3638</v>
      </c>
    </row>
    <row r="43" spans="1:21" x14ac:dyDescent="0.2">
      <c r="A43" s="127" t="s">
        <v>75</v>
      </c>
      <c r="B43" s="139" t="s">
        <v>75</v>
      </c>
      <c r="C43" s="142">
        <v>3638</v>
      </c>
      <c r="P43" s="127" t="s">
        <v>69</v>
      </c>
      <c r="Q43" s="142">
        <v>3759</v>
      </c>
      <c r="R43" s="142">
        <v>3232</v>
      </c>
    </row>
    <row r="44" spans="1:21" x14ac:dyDescent="0.2">
      <c r="A44" s="127" t="s">
        <v>69</v>
      </c>
      <c r="B44" s="139" t="s">
        <v>69</v>
      </c>
      <c r="C44" s="142">
        <v>3232</v>
      </c>
      <c r="P44" s="127" t="s">
        <v>63</v>
      </c>
      <c r="Q44" s="142">
        <v>4211</v>
      </c>
      <c r="R44" s="142">
        <v>3161</v>
      </c>
    </row>
    <row r="45" spans="1:21" x14ac:dyDescent="0.2">
      <c r="A45" s="127" t="s">
        <v>63</v>
      </c>
      <c r="B45" s="139" t="s">
        <v>91</v>
      </c>
      <c r="C45" s="142">
        <v>3161</v>
      </c>
      <c r="P45" s="127" t="s">
        <v>61</v>
      </c>
      <c r="Q45" s="142">
        <v>2478</v>
      </c>
      <c r="R45" s="142">
        <v>2944</v>
      </c>
    </row>
    <row r="46" spans="1:21" x14ac:dyDescent="0.2">
      <c r="A46" s="127" t="s">
        <v>61</v>
      </c>
      <c r="B46" s="139" t="s">
        <v>89</v>
      </c>
      <c r="C46" s="142">
        <v>2944</v>
      </c>
      <c r="P46" s="127" t="s">
        <v>55</v>
      </c>
      <c r="Q46" s="142">
        <v>2436</v>
      </c>
      <c r="R46" s="142">
        <v>2446</v>
      </c>
    </row>
    <row r="47" spans="1:21" x14ac:dyDescent="0.2">
      <c r="A47" s="127" t="s">
        <v>55</v>
      </c>
      <c r="B47" s="139" t="s">
        <v>84</v>
      </c>
      <c r="C47" s="142">
        <v>2446</v>
      </c>
      <c r="P47" s="127" t="s">
        <v>65</v>
      </c>
      <c r="Q47" s="142">
        <v>2036</v>
      </c>
      <c r="R47" s="142">
        <v>2375</v>
      </c>
    </row>
    <row r="48" spans="1:21" x14ac:dyDescent="0.2">
      <c r="A48" s="127" t="s">
        <v>65</v>
      </c>
      <c r="B48" s="139" t="s">
        <v>93</v>
      </c>
      <c r="C48" s="142">
        <v>2375</v>
      </c>
      <c r="P48" s="127" t="s">
        <v>68</v>
      </c>
      <c r="Q48" s="142">
        <v>2020</v>
      </c>
      <c r="R48" s="142">
        <v>2210</v>
      </c>
    </row>
    <row r="49" spans="1:21" x14ac:dyDescent="0.2">
      <c r="A49" s="127" t="s">
        <v>68</v>
      </c>
      <c r="B49" s="139" t="s">
        <v>97</v>
      </c>
      <c r="C49" s="142">
        <v>2210</v>
      </c>
      <c r="P49" s="127" t="s">
        <v>67</v>
      </c>
      <c r="Q49" s="142">
        <v>2555</v>
      </c>
      <c r="R49" s="142">
        <v>2111</v>
      </c>
    </row>
    <row r="50" spans="1:21" x14ac:dyDescent="0.2">
      <c r="A50" s="127" t="s">
        <v>67</v>
      </c>
      <c r="B50" s="139" t="s">
        <v>95</v>
      </c>
      <c r="C50" s="142">
        <v>2111</v>
      </c>
      <c r="E50" s="189" t="s">
        <v>30</v>
      </c>
      <c r="P50" s="127" t="s">
        <v>74</v>
      </c>
      <c r="Q50" s="142">
        <v>1564</v>
      </c>
      <c r="R50" s="142">
        <v>2043</v>
      </c>
    </row>
    <row r="51" spans="1:21" x14ac:dyDescent="0.2">
      <c r="A51" s="127" t="s">
        <v>74</v>
      </c>
      <c r="B51" s="139" t="s">
        <v>74</v>
      </c>
      <c r="C51" s="142">
        <v>2043</v>
      </c>
      <c r="E51" s="197"/>
      <c r="P51" s="127" t="s">
        <v>78</v>
      </c>
      <c r="Q51" s="142">
        <v>2375</v>
      </c>
      <c r="R51" s="142">
        <v>1732</v>
      </c>
    </row>
    <row r="52" spans="1:21" x14ac:dyDescent="0.2">
      <c r="A52" s="127" t="s">
        <v>78</v>
      </c>
      <c r="B52" s="139" t="s">
        <v>103</v>
      </c>
      <c r="C52" s="142">
        <v>1732</v>
      </c>
      <c r="P52" s="127" t="s">
        <v>66</v>
      </c>
      <c r="Q52" s="142">
        <v>1284</v>
      </c>
      <c r="R52" s="142">
        <v>1354</v>
      </c>
    </row>
    <row r="53" spans="1:21" x14ac:dyDescent="0.2">
      <c r="A53" s="127" t="s">
        <v>66</v>
      </c>
      <c r="B53" s="139" t="s">
        <v>94</v>
      </c>
      <c r="C53" s="142">
        <v>1354</v>
      </c>
      <c r="P53" s="127" t="s">
        <v>58</v>
      </c>
      <c r="Q53" s="142">
        <v>1412</v>
      </c>
      <c r="R53" s="142">
        <v>1308</v>
      </c>
      <c r="U53" s="189" t="s">
        <v>30</v>
      </c>
    </row>
    <row r="54" spans="1:21" x14ac:dyDescent="0.2">
      <c r="A54" s="127" t="s">
        <v>58</v>
      </c>
      <c r="B54" s="139" t="s">
        <v>58</v>
      </c>
      <c r="C54" s="142">
        <v>1308</v>
      </c>
      <c r="P54" s="127" t="s">
        <v>70</v>
      </c>
      <c r="Q54" s="146" t="s">
        <v>115</v>
      </c>
      <c r="R54" s="142">
        <v>1238</v>
      </c>
    </row>
    <row r="55" spans="1:21" x14ac:dyDescent="0.2">
      <c r="A55" s="127" t="s">
        <v>70</v>
      </c>
      <c r="B55" s="139" t="s">
        <v>98</v>
      </c>
      <c r="C55" s="142">
        <v>1238</v>
      </c>
      <c r="P55" s="127" t="s">
        <v>54</v>
      </c>
      <c r="Q55" s="142">
        <v>1126</v>
      </c>
      <c r="R55" s="142">
        <v>1214</v>
      </c>
    </row>
    <row r="56" spans="1:21" x14ac:dyDescent="0.2">
      <c r="A56" s="127" t="s">
        <v>54</v>
      </c>
      <c r="B56" s="139" t="s">
        <v>54</v>
      </c>
      <c r="C56" s="142">
        <v>1214</v>
      </c>
      <c r="P56" s="127" t="s">
        <v>60</v>
      </c>
      <c r="Q56" s="142">
        <v>1552</v>
      </c>
      <c r="R56" s="142">
        <v>1212</v>
      </c>
    </row>
    <row r="57" spans="1:21" x14ac:dyDescent="0.2">
      <c r="A57" s="127" t="s">
        <v>60</v>
      </c>
      <c r="B57" s="139" t="s">
        <v>88</v>
      </c>
      <c r="C57" s="142">
        <v>1212</v>
      </c>
      <c r="P57" s="127" t="s">
        <v>76</v>
      </c>
      <c r="Q57" s="142">
        <v>1309</v>
      </c>
      <c r="R57" s="142">
        <v>1204</v>
      </c>
    </row>
    <row r="58" spans="1:21" x14ac:dyDescent="0.2">
      <c r="A58" s="127" t="s">
        <v>76</v>
      </c>
      <c r="B58" s="139" t="s">
        <v>101</v>
      </c>
      <c r="C58" s="142">
        <v>1204</v>
      </c>
      <c r="P58" s="127" t="s">
        <v>62</v>
      </c>
      <c r="Q58" s="142">
        <v>1250</v>
      </c>
      <c r="R58" s="142">
        <v>1093</v>
      </c>
    </row>
    <row r="59" spans="1:21" x14ac:dyDescent="0.2">
      <c r="A59" s="127" t="s">
        <v>62</v>
      </c>
      <c r="B59" s="139" t="s">
        <v>90</v>
      </c>
      <c r="C59" s="142">
        <v>1093</v>
      </c>
      <c r="P59" s="127" t="s">
        <v>72</v>
      </c>
      <c r="Q59" s="142">
        <v>1301</v>
      </c>
      <c r="R59" s="142">
        <v>934</v>
      </c>
    </row>
    <row r="60" spans="1:21" x14ac:dyDescent="0.2">
      <c r="A60" s="127" t="s">
        <v>72</v>
      </c>
      <c r="B60" s="139" t="s">
        <v>99</v>
      </c>
      <c r="C60" s="142">
        <v>934</v>
      </c>
      <c r="P60" s="127" t="s">
        <v>77</v>
      </c>
      <c r="Q60" s="142">
        <v>1475</v>
      </c>
      <c r="R60" s="142">
        <v>905</v>
      </c>
    </row>
    <row r="61" spans="1:21" x14ac:dyDescent="0.2">
      <c r="A61" s="127" t="s">
        <v>77</v>
      </c>
      <c r="B61" s="139" t="s">
        <v>102</v>
      </c>
      <c r="C61" s="142">
        <v>905</v>
      </c>
      <c r="P61" s="127" t="s">
        <v>64</v>
      </c>
      <c r="Q61" s="142">
        <v>1849</v>
      </c>
      <c r="R61" s="142">
        <v>768</v>
      </c>
    </row>
    <row r="62" spans="1:21" x14ac:dyDescent="0.2">
      <c r="A62" s="127" t="s">
        <v>64</v>
      </c>
      <c r="B62" s="139" t="s">
        <v>92</v>
      </c>
      <c r="C62" s="142">
        <v>768</v>
      </c>
      <c r="P62" s="127" t="s">
        <v>56</v>
      </c>
      <c r="Q62" s="142">
        <v>726</v>
      </c>
      <c r="R62" s="142">
        <v>530</v>
      </c>
    </row>
    <row r="63" spans="1:21" x14ac:dyDescent="0.2">
      <c r="A63" s="127" t="s">
        <v>56</v>
      </c>
      <c r="B63" s="139" t="s">
        <v>116</v>
      </c>
      <c r="C63" s="142">
        <v>530</v>
      </c>
      <c r="P63" s="127" t="s">
        <v>59</v>
      </c>
      <c r="Q63" s="142">
        <v>1525</v>
      </c>
      <c r="R63" s="146"/>
    </row>
    <row r="69" spans="5:9" x14ac:dyDescent="0.2">
      <c r="I69" s="198"/>
    </row>
    <row r="70" spans="5:9" x14ac:dyDescent="0.2">
      <c r="I70" s="191"/>
    </row>
    <row r="72" spans="5:9" x14ac:dyDescent="0.2">
      <c r="F72" s="199"/>
      <c r="G72" s="199"/>
      <c r="H72" s="144"/>
      <c r="I72" s="144"/>
    </row>
    <row r="73" spans="5:9" x14ac:dyDescent="0.2">
      <c r="F73" s="199"/>
      <c r="G73" s="199"/>
      <c r="H73" s="135"/>
      <c r="I73" s="144"/>
    </row>
    <row r="74" spans="5:9" x14ac:dyDescent="0.2">
      <c r="E74" s="200"/>
      <c r="F74" s="199"/>
      <c r="G74" s="199"/>
      <c r="H74" s="199"/>
      <c r="I74" s="144"/>
    </row>
    <row r="75" spans="5:9" x14ac:dyDescent="0.2">
      <c r="E75" s="200"/>
      <c r="F75" s="199"/>
      <c r="G75" s="199"/>
      <c r="H75" s="199"/>
      <c r="I75" s="144"/>
    </row>
    <row r="76" spans="5:9" x14ac:dyDescent="0.2">
      <c r="E76" s="200"/>
      <c r="F76" s="199"/>
      <c r="G76" s="199"/>
      <c r="H76" s="199"/>
      <c r="I76" s="144"/>
    </row>
    <row r="77" spans="5:9" x14ac:dyDescent="0.2">
      <c r="E77" s="200"/>
      <c r="F77" s="199"/>
      <c r="G77" s="199"/>
      <c r="H77" s="199"/>
      <c r="I77" s="144"/>
    </row>
    <row r="78" spans="5:9" x14ac:dyDescent="0.2">
      <c r="E78" s="200"/>
      <c r="F78" s="199"/>
      <c r="G78" s="199"/>
      <c r="H78" s="199"/>
      <c r="I78" s="144"/>
    </row>
    <row r="79" spans="5:9" x14ac:dyDescent="0.2">
      <c r="E79" s="200"/>
      <c r="F79" s="199"/>
      <c r="G79" s="199"/>
      <c r="H79" s="199"/>
      <c r="I79" s="144"/>
    </row>
    <row r="80" spans="5:9" x14ac:dyDescent="0.2">
      <c r="E80" s="200"/>
      <c r="F80" s="199"/>
      <c r="G80" s="199"/>
      <c r="H80" s="199"/>
      <c r="I80" s="144"/>
    </row>
    <row r="81" spans="5:9" x14ac:dyDescent="0.2">
      <c r="E81" s="200"/>
      <c r="F81" s="199"/>
      <c r="G81" s="199"/>
      <c r="H81" s="199"/>
      <c r="I81" s="144"/>
    </row>
    <row r="82" spans="5:9" x14ac:dyDescent="0.2">
      <c r="E82" s="200"/>
      <c r="F82" s="199"/>
      <c r="G82" s="199"/>
      <c r="H82" s="199"/>
      <c r="I82" s="144"/>
    </row>
    <row r="83" spans="5:9" x14ac:dyDescent="0.2">
      <c r="E83" s="200"/>
      <c r="F83" s="199"/>
      <c r="G83" s="199"/>
      <c r="H83" s="199"/>
      <c r="I83" s="144"/>
    </row>
    <row r="84" spans="5:9" x14ac:dyDescent="0.2">
      <c r="E84" s="200"/>
      <c r="F84" s="199"/>
      <c r="G84" s="199"/>
      <c r="H84" s="199"/>
      <c r="I84" s="144"/>
    </row>
    <row r="85" spans="5:9" x14ac:dyDescent="0.2">
      <c r="E85" s="200"/>
      <c r="F85" s="199"/>
      <c r="G85" s="199"/>
      <c r="H85" s="199"/>
      <c r="I85" s="144"/>
    </row>
    <row r="86" spans="5:9" x14ac:dyDescent="0.2">
      <c r="E86" s="200"/>
      <c r="F86" s="199"/>
      <c r="G86" s="199"/>
      <c r="H86" s="199"/>
      <c r="I86" s="144"/>
    </row>
    <row r="87" spans="5:9" x14ac:dyDescent="0.2">
      <c r="E87" s="200"/>
      <c r="F87" s="199"/>
      <c r="G87" s="199"/>
      <c r="H87" s="199"/>
      <c r="I87" s="144"/>
    </row>
    <row r="88" spans="5:9" x14ac:dyDescent="0.2">
      <c r="E88" s="200"/>
      <c r="F88" s="199"/>
      <c r="G88" s="199"/>
      <c r="H88" s="199"/>
      <c r="I88" s="144"/>
    </row>
    <row r="89" spans="5:9" x14ac:dyDescent="0.2">
      <c r="E89" s="200"/>
      <c r="F89" s="199"/>
      <c r="G89" s="199"/>
      <c r="H89" s="199"/>
      <c r="I89" s="144"/>
    </row>
    <row r="90" spans="5:9" x14ac:dyDescent="0.2">
      <c r="E90" s="200"/>
      <c r="F90" s="199"/>
      <c r="G90" s="199"/>
      <c r="H90" s="199"/>
      <c r="I90" s="144"/>
    </row>
    <row r="91" spans="5:9" x14ac:dyDescent="0.2">
      <c r="E91" s="200"/>
      <c r="F91" s="199"/>
      <c r="G91" s="199"/>
      <c r="H91" s="199"/>
      <c r="I91" s="144"/>
    </row>
    <row r="92" spans="5:9" x14ac:dyDescent="0.2">
      <c r="E92" s="200"/>
      <c r="F92" s="199"/>
      <c r="G92" s="199"/>
      <c r="H92" s="199"/>
      <c r="I92" s="144"/>
    </row>
    <row r="93" spans="5:9" x14ac:dyDescent="0.2">
      <c r="E93" s="200"/>
      <c r="F93" s="199"/>
      <c r="G93" s="199"/>
      <c r="H93" s="199"/>
      <c r="I93" s="144"/>
    </row>
    <row r="94" spans="5:9" x14ac:dyDescent="0.2">
      <c r="E94" s="200"/>
      <c r="F94" s="199"/>
      <c r="G94" s="199"/>
      <c r="H94" s="199"/>
      <c r="I94" s="144"/>
    </row>
    <row r="95" spans="5:9" x14ac:dyDescent="0.2">
      <c r="E95" s="200"/>
      <c r="F95" s="199"/>
      <c r="G95" s="199"/>
      <c r="H95" s="199"/>
      <c r="I95" s="144"/>
    </row>
    <row r="96" spans="5:9" x14ac:dyDescent="0.2">
      <c r="E96" s="200"/>
      <c r="F96" s="199"/>
      <c r="G96" s="199"/>
      <c r="H96" s="199"/>
      <c r="I96" s="144"/>
    </row>
    <row r="97" spans="5:9" x14ac:dyDescent="0.2">
      <c r="E97" s="200"/>
      <c r="F97" s="199"/>
      <c r="G97" s="199"/>
      <c r="H97" s="199"/>
      <c r="I97" s="144"/>
    </row>
    <row r="98" spans="5:9" x14ac:dyDescent="0.2">
      <c r="E98" s="200"/>
      <c r="F98" s="199"/>
      <c r="G98" s="199"/>
      <c r="H98" s="199"/>
      <c r="I98" s="144"/>
    </row>
    <row r="99" spans="5:9" x14ac:dyDescent="0.2">
      <c r="E99" s="200"/>
      <c r="F99" s="199"/>
      <c r="G99" s="199"/>
      <c r="H99" s="199"/>
      <c r="I99" s="144"/>
    </row>
    <row r="100" spans="5:9" x14ac:dyDescent="0.2">
      <c r="E100" s="200"/>
      <c r="F100" s="199"/>
      <c r="G100" s="199"/>
      <c r="H100" s="144"/>
      <c r="I100" s="144"/>
    </row>
    <row r="101" spans="5:9" x14ac:dyDescent="0.2">
      <c r="E101" s="200"/>
      <c r="F101" s="199"/>
      <c r="G101" s="199"/>
    </row>
    <row r="102" spans="5:9" x14ac:dyDescent="0.2">
      <c r="F102" s="199"/>
      <c r="G102" s="199"/>
    </row>
    <row r="103" spans="5:9" x14ac:dyDescent="0.2">
      <c r="F103" s="199"/>
      <c r="G103" s="199"/>
    </row>
    <row r="104" spans="5:9" x14ac:dyDescent="0.2">
      <c r="F104" s="199"/>
      <c r="G104" s="199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0632B-3B22-4085-831F-E75BCF11E2B9}">
  <dimension ref="A2:AB93"/>
  <sheetViews>
    <sheetView zoomScaleNormal="100" workbookViewId="0">
      <selection activeCell="C7" sqref="C7:W7"/>
    </sheetView>
  </sheetViews>
  <sheetFormatPr defaultRowHeight="12.75" x14ac:dyDescent="0.2"/>
  <cols>
    <col min="1" max="1" width="9" style="204"/>
    <col min="2" max="2" width="8.125" style="204" bestFit="1" customWidth="1"/>
    <col min="3" max="3" width="8.875" style="204" bestFit="1" customWidth="1"/>
    <col min="4" max="4" width="9" style="204"/>
    <col min="5" max="5" width="5.75" style="204" bestFit="1" customWidth="1"/>
    <col min="6" max="10" width="9" style="204"/>
    <col min="11" max="11" width="11.25" style="204" bestFit="1" customWidth="1"/>
    <col min="12" max="12" width="9.75" style="204" bestFit="1" customWidth="1"/>
    <col min="13" max="15" width="8.875" style="204" customWidth="1"/>
    <col min="16" max="21" width="9" style="204"/>
    <col min="22" max="22" width="10.125" style="204" customWidth="1"/>
    <col min="23" max="23" width="9.375" style="204" customWidth="1"/>
    <col min="24" max="16384" width="9" style="204"/>
  </cols>
  <sheetData>
    <row r="2" spans="1:24" ht="15" x14ac:dyDescent="0.25">
      <c r="A2" s="201" t="s">
        <v>128</v>
      </c>
      <c r="B2" s="202"/>
      <c r="C2" s="203"/>
      <c r="D2" s="203"/>
      <c r="E2" s="203"/>
      <c r="G2" s="201" t="s">
        <v>128</v>
      </c>
      <c r="H2" s="203"/>
      <c r="I2" s="203"/>
      <c r="J2" s="203"/>
      <c r="K2" s="203"/>
    </row>
    <row r="3" spans="1:24" x14ac:dyDescent="0.2">
      <c r="A3" s="205" t="s">
        <v>129</v>
      </c>
      <c r="B3" s="206"/>
      <c r="C3" s="207" t="s">
        <v>130</v>
      </c>
      <c r="D3" s="208"/>
      <c r="E3" s="209"/>
      <c r="G3" s="205" t="s">
        <v>129</v>
      </c>
      <c r="H3" s="206"/>
      <c r="I3" s="207" t="s">
        <v>130</v>
      </c>
      <c r="J3" s="208"/>
      <c r="K3" s="209"/>
    </row>
    <row r="4" spans="1:24" x14ac:dyDescent="0.2">
      <c r="A4" s="205" t="s">
        <v>131</v>
      </c>
      <c r="B4" s="206"/>
      <c r="C4" s="207" t="s">
        <v>132</v>
      </c>
      <c r="D4" s="208"/>
      <c r="E4" s="209"/>
      <c r="G4" s="205" t="s">
        <v>131</v>
      </c>
      <c r="H4" s="206"/>
      <c r="I4" s="207" t="s">
        <v>132</v>
      </c>
      <c r="J4" s="208"/>
      <c r="K4" s="209"/>
    </row>
    <row r="5" spans="1:24" x14ac:dyDescent="0.2">
      <c r="A5" s="205" t="s">
        <v>133</v>
      </c>
      <c r="B5" s="206"/>
      <c r="C5" s="207" t="s">
        <v>132</v>
      </c>
      <c r="D5" s="208"/>
      <c r="E5" s="209"/>
      <c r="G5" s="205" t="s">
        <v>133</v>
      </c>
      <c r="H5" s="206"/>
      <c r="I5" s="207" t="s">
        <v>132</v>
      </c>
      <c r="J5" s="208"/>
      <c r="K5" s="209"/>
    </row>
    <row r="6" spans="1:24" x14ac:dyDescent="0.2">
      <c r="A6" s="205" t="s">
        <v>134</v>
      </c>
      <c r="B6" s="206"/>
      <c r="C6" s="210" t="s">
        <v>132</v>
      </c>
      <c r="D6" s="211"/>
      <c r="E6" s="212"/>
      <c r="G6" s="205" t="s">
        <v>134</v>
      </c>
      <c r="H6" s="206"/>
      <c r="I6" s="210" t="s">
        <v>132</v>
      </c>
      <c r="J6" s="211"/>
      <c r="K6" s="212"/>
    </row>
    <row r="7" spans="1:24" x14ac:dyDescent="0.2">
      <c r="A7" s="205" t="s">
        <v>135</v>
      </c>
      <c r="B7" s="206"/>
      <c r="C7" s="207" t="s">
        <v>132</v>
      </c>
      <c r="D7" s="208"/>
      <c r="E7" s="209"/>
      <c r="G7" s="205" t="s">
        <v>135</v>
      </c>
      <c r="H7" s="206"/>
      <c r="I7" s="207" t="s">
        <v>132</v>
      </c>
      <c r="J7" s="208"/>
      <c r="K7" s="209"/>
    </row>
    <row r="8" spans="1:24" x14ac:dyDescent="0.2">
      <c r="A8" s="205" t="s">
        <v>136</v>
      </c>
      <c r="B8" s="206"/>
      <c r="C8" s="213" t="s">
        <v>27</v>
      </c>
      <c r="D8" s="214"/>
      <c r="E8" s="215"/>
      <c r="G8" s="205" t="s">
        <v>136</v>
      </c>
      <c r="H8" s="206"/>
      <c r="I8" s="213" t="s">
        <v>137</v>
      </c>
      <c r="J8" s="214"/>
      <c r="K8" s="215"/>
    </row>
    <row r="9" spans="1:24" x14ac:dyDescent="0.2">
      <c r="A9" s="205" t="s">
        <v>138</v>
      </c>
      <c r="B9" s="206"/>
      <c r="C9" s="207" t="s">
        <v>132</v>
      </c>
      <c r="D9" s="208"/>
      <c r="E9" s="209"/>
      <c r="G9" s="205" t="s">
        <v>138</v>
      </c>
      <c r="H9" s="206"/>
      <c r="I9" s="207" t="s">
        <v>132</v>
      </c>
      <c r="J9" s="208"/>
      <c r="K9" s="209"/>
    </row>
    <row r="10" spans="1:24" x14ac:dyDescent="0.2">
      <c r="A10" s="205" t="s">
        <v>139</v>
      </c>
      <c r="B10" s="206"/>
      <c r="C10" s="207" t="s">
        <v>132</v>
      </c>
      <c r="D10" s="208"/>
      <c r="E10" s="209"/>
      <c r="G10" s="205" t="s">
        <v>139</v>
      </c>
      <c r="H10" s="206"/>
      <c r="I10" s="207" t="s">
        <v>132</v>
      </c>
      <c r="J10" s="208"/>
      <c r="K10" s="209"/>
    </row>
    <row r="11" spans="1:24" x14ac:dyDescent="0.2">
      <c r="A11" s="216" t="s">
        <v>140</v>
      </c>
      <c r="B11" s="217"/>
      <c r="C11" s="218" t="s">
        <v>141</v>
      </c>
      <c r="D11" s="218" t="s">
        <v>142</v>
      </c>
      <c r="E11" s="218" t="s">
        <v>132</v>
      </c>
      <c r="G11" s="216" t="s">
        <v>140</v>
      </c>
      <c r="H11" s="217"/>
      <c r="I11" s="218" t="s">
        <v>141</v>
      </c>
      <c r="J11" s="218" t="s">
        <v>142</v>
      </c>
      <c r="K11" s="218" t="s">
        <v>132</v>
      </c>
      <c r="M11" s="203"/>
      <c r="N11" s="203"/>
      <c r="O11" s="203"/>
      <c r="P11" s="203"/>
      <c r="Q11" s="203"/>
      <c r="R11" s="203"/>
    </row>
    <row r="12" spans="1:24" ht="13.5" x14ac:dyDescent="0.25">
      <c r="A12" s="219" t="s">
        <v>143</v>
      </c>
      <c r="B12" s="220"/>
      <c r="C12" s="220" t="s">
        <v>144</v>
      </c>
      <c r="D12" s="220" t="s">
        <v>144</v>
      </c>
      <c r="E12" s="220" t="s">
        <v>144</v>
      </c>
      <c r="G12" s="219" t="s">
        <v>143</v>
      </c>
      <c r="H12" s="220"/>
      <c r="I12" s="220" t="s">
        <v>144</v>
      </c>
      <c r="J12" s="220" t="s">
        <v>144</v>
      </c>
      <c r="K12" s="220" t="s">
        <v>144</v>
      </c>
      <c r="M12" s="202" t="s">
        <v>0</v>
      </c>
      <c r="N12" s="203"/>
      <c r="O12" s="203"/>
      <c r="P12" s="203"/>
      <c r="Q12" s="203"/>
      <c r="R12" s="202" t="s">
        <v>145</v>
      </c>
      <c r="V12" s="221" t="s">
        <v>146</v>
      </c>
    </row>
    <row r="13" spans="1:24" ht="13.5" x14ac:dyDescent="0.25">
      <c r="A13" s="222" t="s">
        <v>2</v>
      </c>
      <c r="B13" s="220" t="s">
        <v>144</v>
      </c>
      <c r="C13" s="223">
        <v>256645</v>
      </c>
      <c r="D13" s="224">
        <v>6455</v>
      </c>
      <c r="E13" s="224">
        <v>263100</v>
      </c>
      <c r="G13" s="222" t="s">
        <v>2</v>
      </c>
      <c r="H13" s="220" t="s">
        <v>144</v>
      </c>
      <c r="I13" s="223">
        <v>5422</v>
      </c>
      <c r="J13" s="225">
        <v>152</v>
      </c>
      <c r="K13" s="225">
        <v>5574</v>
      </c>
      <c r="N13" s="226" t="s">
        <v>27</v>
      </c>
      <c r="O13" s="226" t="s">
        <v>137</v>
      </c>
      <c r="P13" s="203"/>
      <c r="Q13" s="203"/>
      <c r="R13" s="226" t="s">
        <v>27</v>
      </c>
      <c r="S13" s="226" t="s">
        <v>137</v>
      </c>
      <c r="W13" s="226" t="s">
        <v>27</v>
      </c>
      <c r="X13" s="226" t="s">
        <v>137</v>
      </c>
    </row>
    <row r="14" spans="1:24" ht="13.5" x14ac:dyDescent="0.25">
      <c r="A14" s="222" t="s">
        <v>3</v>
      </c>
      <c r="B14" s="220" t="s">
        <v>144</v>
      </c>
      <c r="C14" s="227">
        <v>259070</v>
      </c>
      <c r="D14" s="227">
        <v>6332</v>
      </c>
      <c r="E14" s="227">
        <v>265402</v>
      </c>
      <c r="G14" s="222" t="s">
        <v>3</v>
      </c>
      <c r="H14" s="220" t="s">
        <v>144</v>
      </c>
      <c r="I14" s="227">
        <v>5330</v>
      </c>
      <c r="J14" s="227">
        <v>165</v>
      </c>
      <c r="K14" s="227">
        <v>5495</v>
      </c>
      <c r="M14" s="228" t="s">
        <v>2</v>
      </c>
      <c r="N14" s="229">
        <v>7096</v>
      </c>
      <c r="O14" s="230">
        <v>168</v>
      </c>
      <c r="P14" s="231"/>
      <c r="Q14" s="231"/>
      <c r="R14" s="232">
        <v>373286</v>
      </c>
      <c r="S14" s="233">
        <v>8342</v>
      </c>
      <c r="T14" s="231"/>
      <c r="U14" s="231"/>
      <c r="V14" s="228" t="s">
        <v>2</v>
      </c>
      <c r="W14" s="234">
        <v>56976981</v>
      </c>
      <c r="X14" s="235">
        <v>1261743.5</v>
      </c>
    </row>
    <row r="15" spans="1:24" ht="13.5" x14ac:dyDescent="0.25">
      <c r="A15" s="222" t="s">
        <v>4</v>
      </c>
      <c r="B15" s="220" t="s">
        <v>144</v>
      </c>
      <c r="C15" s="236">
        <v>246342</v>
      </c>
      <c r="D15" s="236">
        <v>5929</v>
      </c>
      <c r="E15" s="236">
        <v>252271</v>
      </c>
      <c r="G15" s="222" t="s">
        <v>4</v>
      </c>
      <c r="H15" s="220" t="s">
        <v>144</v>
      </c>
      <c r="I15" s="236">
        <v>5146</v>
      </c>
      <c r="J15" s="236">
        <v>140</v>
      </c>
      <c r="K15" s="236">
        <v>5286</v>
      </c>
      <c r="M15" s="237" t="s">
        <v>3</v>
      </c>
      <c r="N15" s="238">
        <v>6980</v>
      </c>
      <c r="O15" s="239">
        <v>185</v>
      </c>
      <c r="R15" s="238">
        <v>378491</v>
      </c>
      <c r="S15" s="239">
        <v>8496</v>
      </c>
      <c r="V15" s="240" t="s">
        <v>3</v>
      </c>
      <c r="W15" s="234">
        <v>57089824</v>
      </c>
      <c r="X15" s="241">
        <v>1264910</v>
      </c>
    </row>
    <row r="16" spans="1:24" ht="13.5" x14ac:dyDescent="0.25">
      <c r="A16" s="222" t="s">
        <v>5</v>
      </c>
      <c r="B16" s="220" t="s">
        <v>144</v>
      </c>
      <c r="C16" s="227">
        <v>237942</v>
      </c>
      <c r="D16" s="227">
        <v>5548</v>
      </c>
      <c r="E16" s="227">
        <v>243490</v>
      </c>
      <c r="G16" s="222" t="s">
        <v>5</v>
      </c>
      <c r="H16" s="220" t="s">
        <v>144</v>
      </c>
      <c r="I16" s="227">
        <v>4846</v>
      </c>
      <c r="J16" s="227">
        <v>131</v>
      </c>
      <c r="K16" s="227">
        <v>4977</v>
      </c>
      <c r="M16" s="237" t="s">
        <v>4</v>
      </c>
      <c r="N16" s="238">
        <v>6563</v>
      </c>
      <c r="O16" s="239">
        <v>154</v>
      </c>
      <c r="R16" s="238">
        <v>356475</v>
      </c>
      <c r="S16" s="239">
        <v>8066</v>
      </c>
      <c r="V16" s="237" t="s">
        <v>4</v>
      </c>
      <c r="W16" s="242">
        <v>57399184</v>
      </c>
      <c r="X16" s="243">
        <v>1273145.5</v>
      </c>
    </row>
    <row r="17" spans="1:24" ht="13.5" x14ac:dyDescent="0.25">
      <c r="A17" s="222" t="s">
        <v>6</v>
      </c>
      <c r="B17" s="220" t="s">
        <v>144</v>
      </c>
      <c r="C17" s="236">
        <v>234740</v>
      </c>
      <c r="D17" s="236">
        <v>5271</v>
      </c>
      <c r="E17" s="236">
        <v>240011</v>
      </c>
      <c r="G17" s="222" t="s">
        <v>6</v>
      </c>
      <c r="H17" s="220" t="s">
        <v>144</v>
      </c>
      <c r="I17" s="236">
        <v>4700</v>
      </c>
      <c r="J17" s="236">
        <v>114</v>
      </c>
      <c r="K17" s="236">
        <v>4814</v>
      </c>
      <c r="M17" s="237" t="s">
        <v>5</v>
      </c>
      <c r="N17" s="238">
        <v>6122</v>
      </c>
      <c r="O17" s="239">
        <v>141</v>
      </c>
      <c r="R17" s="238">
        <v>343179</v>
      </c>
      <c r="S17" s="239">
        <v>7544</v>
      </c>
      <c r="V17" s="237" t="s">
        <v>5</v>
      </c>
      <c r="W17" s="242">
        <v>57828179</v>
      </c>
      <c r="X17" s="243">
        <v>1282907.5</v>
      </c>
    </row>
    <row r="18" spans="1:24" ht="13.5" x14ac:dyDescent="0.25">
      <c r="A18" s="222" t="s">
        <v>7</v>
      </c>
      <c r="B18" s="220" t="s">
        <v>144</v>
      </c>
      <c r="C18" s="227">
        <v>232946</v>
      </c>
      <c r="D18" s="227">
        <v>5178</v>
      </c>
      <c r="E18" s="227">
        <v>238124</v>
      </c>
      <c r="G18" s="222" t="s">
        <v>7</v>
      </c>
      <c r="H18" s="220" t="s">
        <v>144</v>
      </c>
      <c r="I18" s="227">
        <v>4514</v>
      </c>
      <c r="J18" s="227">
        <v>151</v>
      </c>
      <c r="K18" s="227">
        <v>4665</v>
      </c>
      <c r="M18" s="237" t="s">
        <v>6</v>
      </c>
      <c r="N18" s="238">
        <v>5818</v>
      </c>
      <c r="O18" s="239">
        <v>134</v>
      </c>
      <c r="R18" s="238">
        <v>334858</v>
      </c>
      <c r="S18" s="239">
        <v>7225</v>
      </c>
      <c r="V18" s="237" t="s">
        <v>6</v>
      </c>
      <c r="W18" s="242">
        <v>58166682</v>
      </c>
      <c r="X18" s="243">
        <v>1290078</v>
      </c>
    </row>
    <row r="19" spans="1:24" ht="13.5" x14ac:dyDescent="0.25">
      <c r="A19" s="222" t="s">
        <v>8</v>
      </c>
      <c r="B19" s="220" t="s">
        <v>144</v>
      </c>
      <c r="C19" s="236">
        <v>226153</v>
      </c>
      <c r="D19" s="236">
        <v>4718</v>
      </c>
      <c r="E19" s="236">
        <v>230871</v>
      </c>
      <c r="G19" s="222" t="s">
        <v>8</v>
      </c>
      <c r="H19" s="220" t="s">
        <v>144</v>
      </c>
      <c r="I19" s="236">
        <v>4145</v>
      </c>
      <c r="J19" s="236">
        <v>108</v>
      </c>
      <c r="K19" s="236">
        <v>4253</v>
      </c>
      <c r="M19" s="237" t="s">
        <v>7</v>
      </c>
      <c r="N19" s="238">
        <v>5669</v>
      </c>
      <c r="O19" s="239">
        <v>165</v>
      </c>
      <c r="R19" s="238">
        <v>332955</v>
      </c>
      <c r="S19" s="239">
        <v>7052</v>
      </c>
      <c r="V19" s="237" t="s">
        <v>7</v>
      </c>
      <c r="W19" s="242">
        <v>58399860.5</v>
      </c>
      <c r="X19" s="243">
        <v>1294934</v>
      </c>
    </row>
    <row r="20" spans="1:24" ht="13.5" x14ac:dyDescent="0.25">
      <c r="A20" s="222" t="s">
        <v>9</v>
      </c>
      <c r="B20" s="220" t="s">
        <v>144</v>
      </c>
      <c r="C20" s="227">
        <v>214605</v>
      </c>
      <c r="D20" s="227">
        <v>4358</v>
      </c>
      <c r="E20" s="227">
        <v>218963</v>
      </c>
      <c r="G20" s="222" t="s">
        <v>9</v>
      </c>
      <c r="H20" s="220" t="s">
        <v>144</v>
      </c>
      <c r="I20" s="227">
        <v>3892</v>
      </c>
      <c r="J20" s="227">
        <v>89</v>
      </c>
      <c r="K20" s="227">
        <v>3981</v>
      </c>
      <c r="M20" s="237" t="s">
        <v>8</v>
      </c>
      <c r="N20" s="238">
        <v>5131</v>
      </c>
      <c r="O20" s="239">
        <v>119</v>
      </c>
      <c r="R20" s="238">
        <v>325850</v>
      </c>
      <c r="S20" s="239">
        <v>6382</v>
      </c>
      <c r="V20" s="237" t="s">
        <v>8</v>
      </c>
      <c r="W20" s="242">
        <v>58756247</v>
      </c>
      <c r="X20" s="243">
        <v>1304088</v>
      </c>
    </row>
    <row r="21" spans="1:24" ht="13.5" x14ac:dyDescent="0.25">
      <c r="A21" s="222" t="s">
        <v>10</v>
      </c>
      <c r="B21" s="220" t="s">
        <v>144</v>
      </c>
      <c r="C21" s="236">
        <v>211432</v>
      </c>
      <c r="D21" s="236">
        <v>3973</v>
      </c>
      <c r="E21" s="236">
        <v>215405</v>
      </c>
      <c r="G21" s="222" t="s">
        <v>10</v>
      </c>
      <c r="H21" s="220" t="s">
        <v>144</v>
      </c>
      <c r="I21" s="236">
        <v>3764</v>
      </c>
      <c r="J21" s="236">
        <v>89</v>
      </c>
      <c r="K21" s="236">
        <v>3853</v>
      </c>
      <c r="M21" s="237" t="s">
        <v>9</v>
      </c>
      <c r="N21" s="238">
        <v>4725</v>
      </c>
      <c r="O21" s="239">
        <v>96</v>
      </c>
      <c r="R21" s="238">
        <v>310745</v>
      </c>
      <c r="S21" s="239">
        <v>6043</v>
      </c>
      <c r="V21" s="237" t="s">
        <v>9</v>
      </c>
      <c r="W21" s="242">
        <v>59211180.5</v>
      </c>
      <c r="X21" s="243">
        <v>1316597</v>
      </c>
    </row>
    <row r="22" spans="1:24" ht="13.5" x14ac:dyDescent="0.25">
      <c r="A22" s="222" t="s">
        <v>11</v>
      </c>
      <c r="B22" s="220" t="s">
        <v>144</v>
      </c>
      <c r="C22" s="227">
        <v>209126</v>
      </c>
      <c r="D22" s="227">
        <v>3871</v>
      </c>
      <c r="E22" s="227">
        <v>212997</v>
      </c>
      <c r="G22" s="222" t="s">
        <v>11</v>
      </c>
      <c r="H22" s="220" t="s">
        <v>144</v>
      </c>
      <c r="I22" s="227">
        <v>4021</v>
      </c>
      <c r="J22" s="227">
        <v>78</v>
      </c>
      <c r="K22" s="227">
        <v>4099</v>
      </c>
      <c r="M22" s="237" t="s">
        <v>10</v>
      </c>
      <c r="N22" s="238">
        <v>4237</v>
      </c>
      <c r="O22" s="239">
        <v>93</v>
      </c>
      <c r="R22" s="238">
        <v>307258</v>
      </c>
      <c r="S22" s="239">
        <v>5989</v>
      </c>
      <c r="V22" s="237" t="s">
        <v>10</v>
      </c>
      <c r="W22" s="242">
        <v>59555454</v>
      </c>
      <c r="X22" s="243">
        <v>1323951</v>
      </c>
    </row>
    <row r="23" spans="1:24" ht="13.5" x14ac:dyDescent="0.25">
      <c r="A23" s="222" t="s">
        <v>12</v>
      </c>
      <c r="B23" s="220" t="s">
        <v>144</v>
      </c>
      <c r="C23" s="223">
        <v>202022</v>
      </c>
      <c r="D23" s="224">
        <v>3616</v>
      </c>
      <c r="E23" s="224">
        <v>205638</v>
      </c>
      <c r="G23" s="222" t="s">
        <v>12</v>
      </c>
      <c r="H23" s="220" t="s">
        <v>144</v>
      </c>
      <c r="I23" s="223">
        <v>3980</v>
      </c>
      <c r="J23" s="225">
        <v>78</v>
      </c>
      <c r="K23" s="225">
        <v>4058</v>
      </c>
      <c r="M23" s="237" t="s">
        <v>11</v>
      </c>
      <c r="N23" s="238">
        <v>4114</v>
      </c>
      <c r="O23" s="239">
        <v>79</v>
      </c>
      <c r="R23" s="238">
        <v>304720</v>
      </c>
      <c r="S23" s="239">
        <v>6377</v>
      </c>
      <c r="V23" s="237" t="s">
        <v>11</v>
      </c>
      <c r="W23" s="242">
        <v>59819406.5</v>
      </c>
      <c r="X23" s="243">
        <v>1327617.5</v>
      </c>
    </row>
    <row r="24" spans="1:24" ht="13.5" x14ac:dyDescent="0.25">
      <c r="A24" s="244" t="s">
        <v>13</v>
      </c>
      <c r="B24" s="220" t="s">
        <v>144</v>
      </c>
      <c r="C24" s="245">
        <v>184713</v>
      </c>
      <c r="D24" s="246">
        <v>3515</v>
      </c>
      <c r="E24" s="246">
        <v>188228</v>
      </c>
      <c r="G24" s="244" t="s">
        <v>13</v>
      </c>
      <c r="H24" s="220" t="s">
        <v>144</v>
      </c>
      <c r="I24" s="245">
        <v>3585</v>
      </c>
      <c r="J24" s="247">
        <v>86</v>
      </c>
      <c r="K24" s="247">
        <v>3671</v>
      </c>
      <c r="M24" s="237" t="s">
        <v>12</v>
      </c>
      <c r="N24" s="248">
        <v>3860</v>
      </c>
      <c r="O24" s="249">
        <v>83</v>
      </c>
      <c r="P24" s="250"/>
      <c r="Q24" s="250"/>
      <c r="R24" s="238">
        <v>292019</v>
      </c>
      <c r="S24" s="249">
        <v>6221</v>
      </c>
      <c r="T24" s="250"/>
      <c r="U24" s="250"/>
      <c r="V24" s="237" t="s">
        <v>12</v>
      </c>
      <c r="W24" s="242">
        <v>60026841</v>
      </c>
      <c r="X24" s="251">
        <v>1330422</v>
      </c>
    </row>
    <row r="25" spans="1:24" ht="13.5" x14ac:dyDescent="0.25">
      <c r="A25" s="244" t="s">
        <v>14</v>
      </c>
      <c r="B25" s="220" t="s">
        <v>144</v>
      </c>
      <c r="C25" s="223">
        <v>178499</v>
      </c>
      <c r="D25" s="224">
        <v>3161</v>
      </c>
      <c r="E25" s="224">
        <v>181660</v>
      </c>
      <c r="G25" s="244" t="s">
        <v>14</v>
      </c>
      <c r="H25" s="220" t="s">
        <v>144</v>
      </c>
      <c r="I25" s="223">
        <v>3536</v>
      </c>
      <c r="J25" s="225">
        <v>67</v>
      </c>
      <c r="K25" s="225">
        <v>3603</v>
      </c>
      <c r="M25" s="252" t="s">
        <v>13</v>
      </c>
      <c r="N25" s="248">
        <v>3753</v>
      </c>
      <c r="O25" s="249">
        <v>92</v>
      </c>
      <c r="R25" s="238">
        <v>266864</v>
      </c>
      <c r="S25" s="249">
        <v>5524</v>
      </c>
      <c r="V25" s="237" t="s">
        <v>13</v>
      </c>
      <c r="W25" s="242">
        <v>60191247</v>
      </c>
      <c r="X25" s="251">
        <v>1332103.5</v>
      </c>
    </row>
    <row r="26" spans="1:24" ht="13.5" x14ac:dyDescent="0.25">
      <c r="A26" s="222" t="s">
        <v>15</v>
      </c>
      <c r="B26" s="220" t="s">
        <v>144</v>
      </c>
      <c r="C26" s="245">
        <v>173856</v>
      </c>
      <c r="D26" s="246">
        <v>3175</v>
      </c>
      <c r="E26" s="246">
        <v>177031</v>
      </c>
      <c r="G26" s="222" t="s">
        <v>15</v>
      </c>
      <c r="H26" s="220" t="s">
        <v>144</v>
      </c>
      <c r="I26" s="245">
        <v>3357</v>
      </c>
      <c r="J26" s="247">
        <v>72</v>
      </c>
      <c r="K26" s="247">
        <v>3429</v>
      </c>
      <c r="M26" s="252" t="s">
        <v>14</v>
      </c>
      <c r="N26" s="248">
        <v>3401</v>
      </c>
      <c r="O26" s="249">
        <v>70</v>
      </c>
      <c r="R26" s="238">
        <v>258093</v>
      </c>
      <c r="S26" s="249">
        <v>5464</v>
      </c>
      <c r="V26" s="237" t="s">
        <v>14</v>
      </c>
      <c r="W26" s="242">
        <v>60311613</v>
      </c>
      <c r="X26" s="251">
        <v>1331250.5</v>
      </c>
    </row>
    <row r="27" spans="1:24" ht="13.5" x14ac:dyDescent="0.25">
      <c r="A27" s="222" t="s">
        <v>16</v>
      </c>
      <c r="B27" s="220" t="s">
        <v>144</v>
      </c>
      <c r="C27" s="223">
        <v>171303</v>
      </c>
      <c r="D27" s="224">
        <v>3236</v>
      </c>
      <c r="E27" s="224">
        <v>174539</v>
      </c>
      <c r="G27" s="222" t="s">
        <v>16</v>
      </c>
      <c r="H27" s="220" t="s">
        <v>144</v>
      </c>
      <c r="I27" s="223">
        <v>3140</v>
      </c>
      <c r="J27" s="225">
        <v>77</v>
      </c>
      <c r="K27" s="225">
        <v>3217</v>
      </c>
      <c r="M27" s="237" t="s">
        <v>15</v>
      </c>
      <c r="N27" s="248">
        <v>3381</v>
      </c>
      <c r="O27" s="249">
        <v>77</v>
      </c>
      <c r="R27" s="238">
        <v>251147</v>
      </c>
      <c r="S27" s="249">
        <v>5195</v>
      </c>
      <c r="V27" s="237" t="s">
        <v>15</v>
      </c>
      <c r="W27" s="242">
        <v>60320707</v>
      </c>
      <c r="X27" s="251">
        <v>1327877</v>
      </c>
    </row>
    <row r="28" spans="1:24" ht="13.5" x14ac:dyDescent="0.25">
      <c r="A28" s="222" t="s">
        <v>17</v>
      </c>
      <c r="B28" s="220" t="s">
        <v>144</v>
      </c>
      <c r="C28" s="245">
        <v>172686</v>
      </c>
      <c r="D28" s="246">
        <v>3105</v>
      </c>
      <c r="E28" s="246">
        <v>175791</v>
      </c>
      <c r="G28" s="222" t="s">
        <v>17</v>
      </c>
      <c r="H28" s="220" t="s">
        <v>144</v>
      </c>
      <c r="I28" s="245">
        <v>2962</v>
      </c>
      <c r="J28" s="247">
        <v>75</v>
      </c>
      <c r="K28" s="247">
        <v>3037</v>
      </c>
      <c r="M28" s="237" t="s">
        <v>16</v>
      </c>
      <c r="N28" s="248">
        <v>3428</v>
      </c>
      <c r="O28" s="249">
        <v>84</v>
      </c>
      <c r="R28" s="238">
        <v>246920</v>
      </c>
      <c r="S28" s="249">
        <v>4827</v>
      </c>
      <c r="V28" s="237" t="s">
        <v>16</v>
      </c>
      <c r="W28" s="242">
        <v>60229604.5</v>
      </c>
      <c r="X28" s="251">
        <v>1322565</v>
      </c>
    </row>
    <row r="29" spans="1:24" ht="13.5" x14ac:dyDescent="0.25">
      <c r="A29" s="222" t="s">
        <v>18</v>
      </c>
      <c r="B29" s="220" t="s">
        <v>144</v>
      </c>
      <c r="C29" s="223">
        <v>171755</v>
      </c>
      <c r="D29" s="224">
        <v>3178</v>
      </c>
      <c r="E29" s="224">
        <v>174933</v>
      </c>
      <c r="G29" s="222" t="s">
        <v>18</v>
      </c>
      <c r="H29" s="220" t="s">
        <v>144</v>
      </c>
      <c r="I29" s="223">
        <v>2880</v>
      </c>
      <c r="J29" s="225">
        <v>66</v>
      </c>
      <c r="K29" s="225">
        <v>2946</v>
      </c>
      <c r="M29" s="237" t="s">
        <v>17</v>
      </c>
      <c r="N29" s="248">
        <v>3283</v>
      </c>
      <c r="O29" s="249">
        <v>76</v>
      </c>
      <c r="R29" s="238">
        <v>249175</v>
      </c>
      <c r="S29" s="249">
        <v>4584</v>
      </c>
      <c r="V29" s="237" t="s">
        <v>17</v>
      </c>
      <c r="W29" s="242">
        <v>60115223</v>
      </c>
      <c r="X29" s="251">
        <v>1316612</v>
      </c>
    </row>
    <row r="30" spans="1:24" ht="13.5" x14ac:dyDescent="0.25">
      <c r="A30" s="222" t="s">
        <v>19</v>
      </c>
      <c r="B30" s="220" t="s">
        <v>144</v>
      </c>
      <c r="C30" s="245">
        <v>169467</v>
      </c>
      <c r="D30" s="246">
        <v>3086</v>
      </c>
      <c r="E30" s="246">
        <v>172553</v>
      </c>
      <c r="G30" s="222" t="s">
        <v>19</v>
      </c>
      <c r="H30" s="220" t="s">
        <v>144</v>
      </c>
      <c r="I30" s="245">
        <v>3072</v>
      </c>
      <c r="J30" s="247">
        <v>73</v>
      </c>
      <c r="K30" s="247">
        <v>3145</v>
      </c>
      <c r="M30" s="237" t="s">
        <v>18</v>
      </c>
      <c r="N30" s="248">
        <v>3378</v>
      </c>
      <c r="O30" s="249">
        <v>69</v>
      </c>
      <c r="R30" s="238">
        <v>246750</v>
      </c>
      <c r="S30" s="249">
        <v>4395</v>
      </c>
      <c r="V30" s="237" t="s">
        <v>18</v>
      </c>
      <c r="W30" s="242">
        <v>60002251.5</v>
      </c>
      <c r="X30" s="251">
        <v>1309994.5</v>
      </c>
    </row>
    <row r="31" spans="1:24" ht="13.5" x14ac:dyDescent="0.25">
      <c r="A31" s="222" t="s">
        <v>20</v>
      </c>
      <c r="B31" s="220" t="s">
        <v>144</v>
      </c>
      <c r="C31" s="223">
        <v>169201</v>
      </c>
      <c r="D31" s="224">
        <v>2982</v>
      </c>
      <c r="E31" s="224">
        <v>172183</v>
      </c>
      <c r="G31" s="222" t="s">
        <v>20</v>
      </c>
      <c r="H31" s="220" t="s">
        <v>144</v>
      </c>
      <c r="I31" s="223">
        <v>3085</v>
      </c>
      <c r="J31" s="225">
        <v>75</v>
      </c>
      <c r="K31" s="225">
        <v>3160</v>
      </c>
      <c r="M31" s="252" t="s">
        <v>19</v>
      </c>
      <c r="N31" s="248">
        <v>3334</v>
      </c>
      <c r="O31" s="249">
        <v>76</v>
      </c>
      <c r="R31" s="238">
        <v>242919</v>
      </c>
      <c r="S31" s="249">
        <v>4683</v>
      </c>
      <c r="V31" s="237" t="s">
        <v>19</v>
      </c>
      <c r="W31" s="242">
        <v>59877221</v>
      </c>
      <c r="X31" s="251">
        <v>1303352</v>
      </c>
    </row>
    <row r="32" spans="1:24" ht="13.5" x14ac:dyDescent="0.25">
      <c r="A32" s="222" t="s">
        <v>147</v>
      </c>
      <c r="B32" s="220" t="s">
        <v>144</v>
      </c>
      <c r="C32" s="245">
        <v>116023</v>
      </c>
      <c r="D32" s="246">
        <v>2275</v>
      </c>
      <c r="E32" s="246">
        <v>118298</v>
      </c>
      <c r="G32" s="222" t="s">
        <v>147</v>
      </c>
      <c r="H32" s="220" t="s">
        <v>144</v>
      </c>
      <c r="I32" s="245">
        <v>2149</v>
      </c>
      <c r="J32" s="247">
        <v>56</v>
      </c>
      <c r="K32" s="247">
        <v>2205</v>
      </c>
      <c r="M32" s="237" t="s">
        <v>20</v>
      </c>
      <c r="N32" s="248">
        <v>3173</v>
      </c>
      <c r="O32" s="249">
        <v>78</v>
      </c>
      <c r="R32" s="238">
        <v>241384</v>
      </c>
      <c r="S32" s="249">
        <v>4648</v>
      </c>
      <c r="V32" s="253">
        <v>2019</v>
      </c>
      <c r="W32" s="242">
        <v>59729080.5</v>
      </c>
      <c r="X32" s="251">
        <v>1297293</v>
      </c>
    </row>
    <row r="33" spans="1:27" x14ac:dyDescent="0.2">
      <c r="A33" s="254" t="s">
        <v>148</v>
      </c>
      <c r="B33" s="203"/>
      <c r="C33" s="203"/>
      <c r="D33" s="203"/>
      <c r="E33" s="203"/>
      <c r="G33" s="254" t="s">
        <v>149</v>
      </c>
      <c r="H33" s="203"/>
      <c r="I33" s="203"/>
      <c r="J33" s="203"/>
      <c r="K33" s="203"/>
      <c r="M33" s="255" t="s">
        <v>147</v>
      </c>
      <c r="N33" s="256">
        <v>2395</v>
      </c>
      <c r="O33" s="257">
        <v>59</v>
      </c>
      <c r="R33" s="258">
        <v>159248</v>
      </c>
      <c r="S33" s="249">
        <v>3090</v>
      </c>
      <c r="V33" s="259">
        <v>2020</v>
      </c>
      <c r="W33" s="242">
        <v>59438850.5</v>
      </c>
      <c r="X33" s="251">
        <v>1287476.5</v>
      </c>
    </row>
    <row r="34" spans="1:27" x14ac:dyDescent="0.2">
      <c r="A34" s="203"/>
      <c r="B34" s="203"/>
      <c r="C34" s="203"/>
      <c r="D34" s="203"/>
      <c r="E34" s="203"/>
      <c r="F34" s="203"/>
    </row>
    <row r="36" spans="1:27" x14ac:dyDescent="0.2">
      <c r="A36" s="260" t="s">
        <v>150</v>
      </c>
      <c r="K36" s="260" t="s">
        <v>151</v>
      </c>
      <c r="L36" s="261"/>
      <c r="M36" s="261"/>
      <c r="N36" s="261"/>
      <c r="O36" s="262"/>
      <c r="P36" s="262"/>
      <c r="Q36" s="262"/>
      <c r="R36" s="262"/>
      <c r="S36" s="262"/>
    </row>
    <row r="37" spans="1:27" x14ac:dyDescent="0.2">
      <c r="L37" s="261"/>
      <c r="M37" s="261"/>
      <c r="N37" s="261"/>
      <c r="O37" s="262"/>
      <c r="P37" s="262"/>
      <c r="Q37" s="262"/>
      <c r="R37" s="262"/>
      <c r="S37" s="262"/>
    </row>
    <row r="38" spans="1:27" s="231" customFormat="1" ht="72.75" customHeight="1" thickBot="1" x14ac:dyDescent="0.25">
      <c r="A38" s="263" t="s">
        <v>36</v>
      </c>
      <c r="B38" s="264" t="s">
        <v>152</v>
      </c>
      <c r="C38" s="265" t="s">
        <v>153</v>
      </c>
      <c r="D38" s="266" t="s">
        <v>154</v>
      </c>
      <c r="E38" s="264" t="s">
        <v>37</v>
      </c>
      <c r="F38" s="265" t="s">
        <v>155</v>
      </c>
      <c r="G38" s="267" t="s">
        <v>156</v>
      </c>
      <c r="H38" s="267" t="s">
        <v>157</v>
      </c>
      <c r="I38" s="267" t="s">
        <v>158</v>
      </c>
      <c r="K38" s="263" t="s">
        <v>36</v>
      </c>
      <c r="L38" s="264" t="s">
        <v>152</v>
      </c>
      <c r="M38" s="265" t="s">
        <v>153</v>
      </c>
      <c r="N38" s="266" t="s">
        <v>154</v>
      </c>
      <c r="O38" s="264" t="s">
        <v>37</v>
      </c>
      <c r="P38" s="265" t="s">
        <v>159</v>
      </c>
      <c r="Q38" s="267" t="s">
        <v>156</v>
      </c>
      <c r="R38" s="267" t="s">
        <v>157</v>
      </c>
      <c r="S38" s="267" t="s">
        <v>158</v>
      </c>
      <c r="Z38" s="268"/>
    </row>
    <row r="39" spans="1:27" x14ac:dyDescent="0.2">
      <c r="A39" s="269">
        <v>2001</v>
      </c>
      <c r="B39" s="270">
        <v>263100</v>
      </c>
      <c r="C39" s="270">
        <v>6455</v>
      </c>
      <c r="D39" s="271">
        <f>C39/B39*100</f>
        <v>2.4534397567464841</v>
      </c>
      <c r="E39" s="270">
        <v>7096</v>
      </c>
      <c r="F39" s="272" t="s">
        <v>45</v>
      </c>
      <c r="G39" s="272" t="s">
        <v>45</v>
      </c>
      <c r="H39" s="272" t="s">
        <v>45</v>
      </c>
      <c r="I39" s="273">
        <f>N14/W14*1000000</f>
        <v>124.54152318108959</v>
      </c>
      <c r="K39" s="269" t="s">
        <v>2</v>
      </c>
      <c r="L39" s="274">
        <v>5574</v>
      </c>
      <c r="M39" s="274">
        <v>152</v>
      </c>
      <c r="N39" s="271">
        <f>M39/L39*100</f>
        <v>2.7269465374955151</v>
      </c>
      <c r="O39" s="274">
        <v>168</v>
      </c>
      <c r="P39" s="272" t="s">
        <v>45</v>
      </c>
      <c r="Q39" s="272" t="s">
        <v>45</v>
      </c>
      <c r="R39" s="272" t="s">
        <v>45</v>
      </c>
      <c r="S39" s="273">
        <f>O14/X14*1000000</f>
        <v>133.14909092061896</v>
      </c>
    </row>
    <row r="40" spans="1:27" x14ac:dyDescent="0.2">
      <c r="A40" s="269">
        <v>2011</v>
      </c>
      <c r="B40" s="270">
        <v>205638</v>
      </c>
      <c r="C40" s="270">
        <v>3616</v>
      </c>
      <c r="D40" s="271">
        <f t="shared" ref="D40:D49" si="0">C40/B40*100</f>
        <v>1.758429862185005</v>
      </c>
      <c r="E40" s="270">
        <v>3860</v>
      </c>
      <c r="F40" s="275">
        <v>-6.1740398638794396</v>
      </c>
      <c r="G40" s="275">
        <f t="shared" ref="G40:G49" si="1">(E40-$E$39)/$E$39*100</f>
        <v>-45.603156708004512</v>
      </c>
      <c r="H40" s="272" t="s">
        <v>45</v>
      </c>
      <c r="I40" s="273">
        <f t="shared" ref="I40:I49" si="2">N24/W24*1000000</f>
        <v>64.304566685426607</v>
      </c>
      <c r="K40" s="269" t="s">
        <v>12</v>
      </c>
      <c r="L40" s="274">
        <v>4058</v>
      </c>
      <c r="M40" s="274">
        <v>78</v>
      </c>
      <c r="N40" s="271">
        <f>M40/L40*100</f>
        <v>1.9221291276490884</v>
      </c>
      <c r="O40" s="274">
        <v>83</v>
      </c>
      <c r="P40" s="275">
        <v>5.0632911392405102</v>
      </c>
      <c r="Q40" s="275">
        <f t="shared" ref="Q40:Q49" si="3">(O40-$O$39)/$O$39*100</f>
        <v>-50.595238095238095</v>
      </c>
      <c r="R40" s="272" t="s">
        <v>45</v>
      </c>
      <c r="S40" s="273">
        <f t="shared" ref="S40:S49" si="4">O24/X24*1000000</f>
        <v>62.386220312051364</v>
      </c>
    </row>
    <row r="41" spans="1:27" x14ac:dyDescent="0.2">
      <c r="A41" s="269">
        <v>2012</v>
      </c>
      <c r="B41" s="270">
        <v>188228</v>
      </c>
      <c r="C41" s="270">
        <v>3515</v>
      </c>
      <c r="D41" s="271">
        <f t="shared" si="0"/>
        <v>1.8674161123743545</v>
      </c>
      <c r="E41" s="270">
        <v>3753</v>
      </c>
      <c r="F41" s="275">
        <f>(E41-E40)/E40*100</f>
        <v>-2.7720207253886011</v>
      </c>
      <c r="G41" s="275">
        <f t="shared" si="1"/>
        <v>-47.111048478015782</v>
      </c>
      <c r="H41" s="275">
        <f t="shared" ref="H41:H49" si="5">(E41-$E$40)/$E$40*100</f>
        <v>-2.7720207253886011</v>
      </c>
      <c r="I41" s="275">
        <f t="shared" si="2"/>
        <v>62.351258481154247</v>
      </c>
      <c r="K41" s="269" t="s">
        <v>13</v>
      </c>
      <c r="L41" s="274">
        <v>3671</v>
      </c>
      <c r="M41" s="274">
        <v>86</v>
      </c>
      <c r="N41" s="271">
        <f t="shared" ref="N41:N49" si="6">M41/L41*100</f>
        <v>2.3426859166439664</v>
      </c>
      <c r="O41" s="274">
        <v>92</v>
      </c>
      <c r="P41" s="275">
        <f>(O41-O40)/O40*100</f>
        <v>10.843373493975903</v>
      </c>
      <c r="Q41" s="275">
        <f t="shared" si="3"/>
        <v>-45.238095238095241</v>
      </c>
      <c r="R41" s="275">
        <f t="shared" ref="R41:R49" si="7">(O41-$O$40)/$O$40*100</f>
        <v>10.843373493975903</v>
      </c>
      <c r="S41" s="275">
        <f t="shared" si="4"/>
        <v>69.063702632715859</v>
      </c>
    </row>
    <row r="42" spans="1:27" x14ac:dyDescent="0.2">
      <c r="A42" s="269">
        <v>2013</v>
      </c>
      <c r="B42" s="270">
        <v>181660</v>
      </c>
      <c r="C42" s="270">
        <v>3161</v>
      </c>
      <c r="D42" s="271">
        <f t="shared" si="0"/>
        <v>1.7400638555543322</v>
      </c>
      <c r="E42" s="270">
        <v>3401</v>
      </c>
      <c r="F42" s="275">
        <f t="shared" ref="F42:F48" si="8">(E42-E41)/E41*100</f>
        <v>-9.3791633359978679</v>
      </c>
      <c r="G42" s="275">
        <f t="shared" si="1"/>
        <v>-52.071589627959412</v>
      </c>
      <c r="H42" s="275">
        <f t="shared" si="5"/>
        <v>-11.891191709844559</v>
      </c>
      <c r="I42" s="275">
        <f t="shared" si="2"/>
        <v>56.390466625391028</v>
      </c>
      <c r="K42" s="269" t="s">
        <v>14</v>
      </c>
      <c r="L42" s="274">
        <v>3603</v>
      </c>
      <c r="M42" s="274">
        <v>67</v>
      </c>
      <c r="N42" s="271">
        <f t="shared" si="6"/>
        <v>1.8595614765473216</v>
      </c>
      <c r="O42" s="274">
        <v>70</v>
      </c>
      <c r="P42" s="275">
        <f>(O42-O41)/O41*100</f>
        <v>-23.913043478260871</v>
      </c>
      <c r="Q42" s="275">
        <f t="shared" si="3"/>
        <v>-58.333333333333336</v>
      </c>
      <c r="R42" s="275">
        <f t="shared" si="7"/>
        <v>-15.66265060240964</v>
      </c>
      <c r="S42" s="275">
        <f t="shared" si="4"/>
        <v>52.582139875252629</v>
      </c>
    </row>
    <row r="43" spans="1:27" x14ac:dyDescent="0.2">
      <c r="A43" s="269">
        <v>2014</v>
      </c>
      <c r="B43" s="270">
        <v>177031</v>
      </c>
      <c r="C43" s="270">
        <v>3175</v>
      </c>
      <c r="D43" s="271">
        <f t="shared" si="0"/>
        <v>1.7934711999593294</v>
      </c>
      <c r="E43" s="270">
        <v>3381</v>
      </c>
      <c r="F43" s="275">
        <f>(E43-E42)/E42*100</f>
        <v>-0.58806233460746848</v>
      </c>
      <c r="G43" s="275">
        <f t="shared" si="1"/>
        <v>-52.353438556933483</v>
      </c>
      <c r="H43" s="275">
        <f t="shared" si="5"/>
        <v>-12.409326424870466</v>
      </c>
      <c r="I43" s="275">
        <f t="shared" si="2"/>
        <v>56.050404051132894</v>
      </c>
      <c r="K43" s="269" t="s">
        <v>15</v>
      </c>
      <c r="L43" s="274">
        <v>3429</v>
      </c>
      <c r="M43" s="274">
        <v>72</v>
      </c>
      <c r="N43" s="271">
        <f t="shared" si="6"/>
        <v>2.0997375328083989</v>
      </c>
      <c r="O43" s="274">
        <v>77</v>
      </c>
      <c r="P43" s="275">
        <f t="shared" ref="P43:P49" si="9">(O43-O42)/O42*100</f>
        <v>10</v>
      </c>
      <c r="Q43" s="275">
        <f t="shared" si="3"/>
        <v>-54.166666666666664</v>
      </c>
      <c r="R43" s="275">
        <f t="shared" si="7"/>
        <v>-7.2289156626506017</v>
      </c>
      <c r="S43" s="275">
        <f t="shared" si="4"/>
        <v>57.987298522378204</v>
      </c>
    </row>
    <row r="44" spans="1:27" x14ac:dyDescent="0.2">
      <c r="A44" s="269">
        <v>2015</v>
      </c>
      <c r="B44" s="270">
        <v>174539</v>
      </c>
      <c r="C44" s="270">
        <v>3236</v>
      </c>
      <c r="D44" s="271">
        <f t="shared" si="0"/>
        <v>1.8540268937028401</v>
      </c>
      <c r="E44" s="270">
        <v>3428</v>
      </c>
      <c r="F44" s="275">
        <f t="shared" si="8"/>
        <v>1.3901212658976634</v>
      </c>
      <c r="G44" s="275">
        <f t="shared" si="1"/>
        <v>-51.691093573844412</v>
      </c>
      <c r="H44" s="275">
        <f t="shared" si="5"/>
        <v>-11.191709844559586</v>
      </c>
      <c r="I44" s="275">
        <f t="shared" si="2"/>
        <v>56.915532294421759</v>
      </c>
      <c r="K44" s="269" t="s">
        <v>16</v>
      </c>
      <c r="L44" s="274">
        <v>3217</v>
      </c>
      <c r="M44" s="274">
        <v>77</v>
      </c>
      <c r="N44" s="271">
        <f t="shared" si="6"/>
        <v>2.3935343487721479</v>
      </c>
      <c r="O44" s="274">
        <v>84</v>
      </c>
      <c r="P44" s="275">
        <f t="shared" si="9"/>
        <v>9.0909090909090917</v>
      </c>
      <c r="Q44" s="275">
        <f t="shared" si="3"/>
        <v>-50</v>
      </c>
      <c r="R44" s="275">
        <f t="shared" si="7"/>
        <v>1.2048192771084338</v>
      </c>
      <c r="S44" s="275">
        <f t="shared" si="4"/>
        <v>63.512946433634639</v>
      </c>
    </row>
    <row r="45" spans="1:27" x14ac:dyDescent="0.2">
      <c r="A45" s="269">
        <v>2016</v>
      </c>
      <c r="B45" s="270">
        <v>175791</v>
      </c>
      <c r="C45" s="270">
        <v>3105</v>
      </c>
      <c r="D45" s="271">
        <f t="shared" si="0"/>
        <v>1.7663020291141185</v>
      </c>
      <c r="E45" s="270">
        <v>3283</v>
      </c>
      <c r="F45" s="275">
        <f t="shared" si="8"/>
        <v>-4.229871645274212</v>
      </c>
      <c r="G45" s="275">
        <f t="shared" si="1"/>
        <v>-53.734498308906431</v>
      </c>
      <c r="H45" s="275">
        <f t="shared" si="5"/>
        <v>-14.948186528497409</v>
      </c>
      <c r="I45" s="275">
        <f t="shared" si="2"/>
        <v>54.61179109324771</v>
      </c>
      <c r="K45" s="269" t="s">
        <v>17</v>
      </c>
      <c r="L45" s="274">
        <v>3037</v>
      </c>
      <c r="M45" s="274">
        <v>75</v>
      </c>
      <c r="N45" s="271">
        <f t="shared" si="6"/>
        <v>2.4695423114916037</v>
      </c>
      <c r="O45" s="274">
        <v>76</v>
      </c>
      <c r="P45" s="275">
        <f t="shared" si="9"/>
        <v>-9.5238095238095237</v>
      </c>
      <c r="Q45" s="275">
        <f t="shared" si="3"/>
        <v>-54.761904761904766</v>
      </c>
      <c r="R45" s="275">
        <f t="shared" si="7"/>
        <v>-8.4337349397590362</v>
      </c>
      <c r="S45" s="275">
        <f t="shared" si="4"/>
        <v>57.72391562586396</v>
      </c>
    </row>
    <row r="46" spans="1:27" x14ac:dyDescent="0.2">
      <c r="A46" s="269">
        <v>2017</v>
      </c>
      <c r="B46" s="270">
        <v>174933</v>
      </c>
      <c r="C46" s="270">
        <v>3178</v>
      </c>
      <c r="D46" s="271">
        <f t="shared" si="0"/>
        <v>1.8166955348619185</v>
      </c>
      <c r="E46" s="270">
        <v>3378</v>
      </c>
      <c r="F46" s="275">
        <f t="shared" si="8"/>
        <v>2.8936947913493758</v>
      </c>
      <c r="G46" s="275">
        <f t="shared" si="1"/>
        <v>-52.39571589627959</v>
      </c>
      <c r="H46" s="275">
        <f t="shared" si="5"/>
        <v>-12.487046632124352</v>
      </c>
      <c r="I46" s="275">
        <f t="shared" si="2"/>
        <v>56.297887421774497</v>
      </c>
      <c r="K46" s="269">
        <v>2017</v>
      </c>
      <c r="L46" s="274">
        <v>2946</v>
      </c>
      <c r="M46" s="274">
        <v>66</v>
      </c>
      <c r="N46" s="271">
        <f t="shared" si="6"/>
        <v>2.2403258655804481</v>
      </c>
      <c r="O46" s="274">
        <v>69</v>
      </c>
      <c r="P46" s="275">
        <f t="shared" si="9"/>
        <v>-9.2105263157894726</v>
      </c>
      <c r="Q46" s="275">
        <f t="shared" si="3"/>
        <v>-58.928571428571431</v>
      </c>
      <c r="R46" s="275">
        <f t="shared" si="7"/>
        <v>-16.867469879518072</v>
      </c>
      <c r="S46" s="275">
        <f t="shared" si="4"/>
        <v>52.671976867078449</v>
      </c>
    </row>
    <row r="47" spans="1:27" x14ac:dyDescent="0.2">
      <c r="A47" s="269">
        <v>2018</v>
      </c>
      <c r="B47" s="270">
        <v>172553</v>
      </c>
      <c r="C47" s="270">
        <v>3086</v>
      </c>
      <c r="D47" s="271">
        <f t="shared" si="0"/>
        <v>1.7884360167600679</v>
      </c>
      <c r="E47" s="270">
        <v>3334</v>
      </c>
      <c r="F47" s="275">
        <f t="shared" si="8"/>
        <v>-1.3025458851391356</v>
      </c>
      <c r="G47" s="275">
        <f t="shared" si="1"/>
        <v>-53.015783540022539</v>
      </c>
      <c r="H47" s="275">
        <f t="shared" si="5"/>
        <v>-13.626943005181346</v>
      </c>
      <c r="I47" s="275">
        <f t="shared" si="2"/>
        <v>55.680606820413395</v>
      </c>
      <c r="K47" s="269">
        <v>2018</v>
      </c>
      <c r="L47" s="274">
        <v>3145</v>
      </c>
      <c r="M47" s="274">
        <v>73</v>
      </c>
      <c r="N47" s="271">
        <f t="shared" si="6"/>
        <v>2.3211446740858506</v>
      </c>
      <c r="O47" s="274">
        <v>76</v>
      </c>
      <c r="P47" s="275">
        <f t="shared" si="9"/>
        <v>10.144927536231885</v>
      </c>
      <c r="Q47" s="275">
        <f t="shared" si="3"/>
        <v>-54.761904761904766</v>
      </c>
      <c r="R47" s="275">
        <f t="shared" si="7"/>
        <v>-8.4337349397590362</v>
      </c>
      <c r="S47" s="275">
        <f t="shared" si="4"/>
        <v>58.311185312946925</v>
      </c>
    </row>
    <row r="48" spans="1:27" x14ac:dyDescent="0.2">
      <c r="A48" s="269">
        <v>2019</v>
      </c>
      <c r="B48" s="270">
        <v>172183</v>
      </c>
      <c r="C48" s="270">
        <v>2982</v>
      </c>
      <c r="D48" s="271">
        <f t="shared" si="0"/>
        <v>1.7318782922820488</v>
      </c>
      <c r="E48" s="270">
        <v>3173</v>
      </c>
      <c r="F48" s="275">
        <f t="shared" si="8"/>
        <v>-4.8290341931613678</v>
      </c>
      <c r="G48" s="275">
        <f t="shared" si="1"/>
        <v>-55.284667418263808</v>
      </c>
      <c r="H48" s="275">
        <f t="shared" si="5"/>
        <v>-17.797927461139896</v>
      </c>
      <c r="I48" s="275">
        <f t="shared" si="2"/>
        <v>53.123201854748125</v>
      </c>
      <c r="K48" s="269">
        <v>2019</v>
      </c>
      <c r="L48" s="276">
        <v>3160</v>
      </c>
      <c r="M48" s="277">
        <v>75</v>
      </c>
      <c r="N48" s="271">
        <f t="shared" si="6"/>
        <v>2.3734177215189876</v>
      </c>
      <c r="O48" s="277">
        <v>78</v>
      </c>
      <c r="P48" s="275">
        <f t="shared" si="9"/>
        <v>2.6315789473684208</v>
      </c>
      <c r="Q48" s="275">
        <f t="shared" si="3"/>
        <v>-53.571428571428569</v>
      </c>
      <c r="R48" s="275">
        <f t="shared" si="7"/>
        <v>-6.024096385542169</v>
      </c>
      <c r="S48" s="275">
        <f t="shared" si="4"/>
        <v>60.125199164722233</v>
      </c>
      <c r="Z48" s="250"/>
      <c r="AA48" s="278"/>
    </row>
    <row r="49" spans="1:28" x14ac:dyDescent="0.2">
      <c r="A49" s="269">
        <v>2020</v>
      </c>
      <c r="B49" s="270">
        <v>118298</v>
      </c>
      <c r="C49" s="270">
        <v>2275</v>
      </c>
      <c r="D49" s="271">
        <f t="shared" si="0"/>
        <v>1.9231094354934148</v>
      </c>
      <c r="E49" s="270">
        <v>2395</v>
      </c>
      <c r="F49" s="275">
        <f>(E49-E48)/E48*100</f>
        <v>-24.519382288055468</v>
      </c>
      <c r="G49" s="275">
        <f t="shared" si="1"/>
        <v>-66.248590755355124</v>
      </c>
      <c r="H49" s="275">
        <f t="shared" si="5"/>
        <v>-37.953367875647672</v>
      </c>
      <c r="I49" s="275">
        <f t="shared" si="2"/>
        <v>40.293511396220559</v>
      </c>
      <c r="K49" s="269">
        <v>2020</v>
      </c>
      <c r="L49" s="276">
        <v>2205</v>
      </c>
      <c r="M49" s="277">
        <v>56</v>
      </c>
      <c r="N49" s="271">
        <f t="shared" si="6"/>
        <v>2.5396825396825395</v>
      </c>
      <c r="O49" s="277">
        <v>59</v>
      </c>
      <c r="P49" s="275">
        <f t="shared" si="9"/>
        <v>-24.358974358974358</v>
      </c>
      <c r="Q49" s="275">
        <f t="shared" si="3"/>
        <v>-64.88095238095238</v>
      </c>
      <c r="R49" s="275">
        <f t="shared" si="7"/>
        <v>-28.915662650602407</v>
      </c>
      <c r="S49" s="275">
        <f t="shared" si="4"/>
        <v>45.826079155619539</v>
      </c>
      <c r="Z49" s="250"/>
      <c r="AB49" s="279"/>
    </row>
    <row r="50" spans="1:28" x14ac:dyDescent="0.2">
      <c r="A50" s="280"/>
      <c r="B50" s="261"/>
      <c r="C50" s="261"/>
      <c r="D50" s="261"/>
      <c r="E50" s="262"/>
      <c r="F50" s="262"/>
      <c r="G50" s="262"/>
      <c r="H50" s="262"/>
      <c r="I50" s="262"/>
    </row>
    <row r="51" spans="1:28" x14ac:dyDescent="0.2">
      <c r="P51" s="280"/>
      <c r="Q51" s="261"/>
      <c r="R51" s="261"/>
      <c r="S51" s="261"/>
      <c r="T51" s="262"/>
      <c r="U51" s="262"/>
      <c r="V51" s="262"/>
      <c r="W51" s="262"/>
      <c r="X51" s="262"/>
      <c r="AA51" s="281"/>
    </row>
    <row r="52" spans="1:28" x14ac:dyDescent="0.2">
      <c r="A52" s="260" t="s">
        <v>160</v>
      </c>
      <c r="K52" s="260" t="s">
        <v>161</v>
      </c>
      <c r="L52" s="282"/>
      <c r="M52" s="283"/>
      <c r="N52" s="284"/>
      <c r="O52" s="283"/>
      <c r="P52" s="285"/>
      <c r="Q52" s="285"/>
      <c r="R52" s="285"/>
      <c r="S52" s="286"/>
    </row>
    <row r="53" spans="1:28" x14ac:dyDescent="0.2">
      <c r="B53" s="287"/>
      <c r="K53" s="288"/>
      <c r="L53" s="282"/>
      <c r="M53" s="282"/>
      <c r="N53" s="289"/>
      <c r="O53" s="282"/>
      <c r="P53" s="285"/>
      <c r="Q53" s="285"/>
      <c r="R53" s="285"/>
      <c r="S53" s="286"/>
    </row>
    <row r="54" spans="1:28" ht="34.5" thickBot="1" x14ac:dyDescent="0.25">
      <c r="A54" s="263" t="s">
        <v>36</v>
      </c>
      <c r="B54" s="264" t="s">
        <v>152</v>
      </c>
      <c r="C54" s="265" t="s">
        <v>162</v>
      </c>
      <c r="D54" s="265" t="s">
        <v>163</v>
      </c>
      <c r="E54" s="264" t="s">
        <v>164</v>
      </c>
      <c r="F54" s="265" t="s">
        <v>165</v>
      </c>
      <c r="G54" s="267" t="s">
        <v>166</v>
      </c>
      <c r="H54" s="267" t="s">
        <v>167</v>
      </c>
      <c r="I54" s="267" t="s">
        <v>168</v>
      </c>
      <c r="K54" s="263" t="s">
        <v>36</v>
      </c>
      <c r="L54" s="264" t="s">
        <v>152</v>
      </c>
      <c r="M54" s="265" t="s">
        <v>162</v>
      </c>
      <c r="N54" s="265" t="s">
        <v>163</v>
      </c>
      <c r="O54" s="264" t="s">
        <v>164</v>
      </c>
      <c r="P54" s="265" t="s">
        <v>165</v>
      </c>
      <c r="Q54" s="267" t="s">
        <v>166</v>
      </c>
      <c r="R54" s="267" t="s">
        <v>167</v>
      </c>
      <c r="S54" s="267" t="s">
        <v>168</v>
      </c>
    </row>
    <row r="55" spans="1:28" x14ac:dyDescent="0.2">
      <c r="A55" s="269">
        <v>2001</v>
      </c>
      <c r="B55" s="283">
        <v>263100</v>
      </c>
      <c r="C55" s="283">
        <v>256645</v>
      </c>
      <c r="D55" s="284">
        <f>C55/B55*100</f>
        <v>97.546560243253509</v>
      </c>
      <c r="E55" s="283">
        <v>373286</v>
      </c>
      <c r="F55" s="290" t="s">
        <v>45</v>
      </c>
      <c r="G55" s="290" t="s">
        <v>45</v>
      </c>
      <c r="H55" s="290" t="s">
        <v>45</v>
      </c>
      <c r="I55" s="286">
        <f>R14/W14*1000000</f>
        <v>6551.522973812881</v>
      </c>
      <c r="K55" s="269" t="s">
        <v>2</v>
      </c>
      <c r="L55" s="291">
        <v>5574</v>
      </c>
      <c r="M55" s="291">
        <v>5422</v>
      </c>
      <c r="N55" s="284">
        <f>M55/L55*100</f>
        <v>97.273053462504492</v>
      </c>
      <c r="O55" s="283">
        <v>8342</v>
      </c>
      <c r="P55" s="290" t="s">
        <v>45</v>
      </c>
      <c r="Q55" s="290" t="s">
        <v>45</v>
      </c>
      <c r="R55" s="290" t="s">
        <v>45</v>
      </c>
      <c r="S55" s="286">
        <f>S14/X14*1000000</f>
        <v>6611.48640749883</v>
      </c>
    </row>
    <row r="56" spans="1:28" x14ac:dyDescent="0.2">
      <c r="A56" s="269">
        <v>2011</v>
      </c>
      <c r="B56" s="283">
        <v>205638</v>
      </c>
      <c r="C56" s="283">
        <v>202022</v>
      </c>
      <c r="D56" s="284">
        <f t="shared" ref="D56:D65" si="10">C56/B56*100</f>
        <v>98.241570137814989</v>
      </c>
      <c r="E56" s="283">
        <v>292019</v>
      </c>
      <c r="F56" s="292">
        <v>-4.2</v>
      </c>
      <c r="G56" s="285">
        <f t="shared" ref="G56:G65" si="11">(E56-$E$55)/$E$55*100</f>
        <v>-21.770706643163688</v>
      </c>
      <c r="H56" s="292" t="s">
        <v>45</v>
      </c>
      <c r="I56" s="286">
        <f t="shared" ref="I56:I65" si="12">R24/W24*1000000</f>
        <v>4864.8070618941947</v>
      </c>
      <c r="K56" s="269" t="s">
        <v>12</v>
      </c>
      <c r="L56" s="291">
        <v>4058</v>
      </c>
      <c r="M56" s="291">
        <v>3980</v>
      </c>
      <c r="N56" s="284">
        <f t="shared" ref="N56:N64" si="13">M56/L56*100</f>
        <v>98.077870872350914</v>
      </c>
      <c r="O56" s="291">
        <v>6221</v>
      </c>
      <c r="P56" s="290">
        <v>-2.4</v>
      </c>
      <c r="Q56" s="285">
        <f t="shared" ref="Q56:Q65" si="14">(O56-$O$55)/$O$55*100</f>
        <v>-25.425557420282907</v>
      </c>
      <c r="R56" s="290" t="s">
        <v>45</v>
      </c>
      <c r="S56" s="286">
        <f t="shared" ref="S56:S65" si="15">S24/X24*1000000</f>
        <v>4675.9599585695369</v>
      </c>
    </row>
    <row r="57" spans="1:28" x14ac:dyDescent="0.2">
      <c r="A57" s="269">
        <v>2012</v>
      </c>
      <c r="B57" s="283">
        <v>188228</v>
      </c>
      <c r="C57" s="283">
        <v>184713</v>
      </c>
      <c r="D57" s="284">
        <f t="shared" si="10"/>
        <v>98.132583887625643</v>
      </c>
      <c r="E57" s="283">
        <v>266864</v>
      </c>
      <c r="F57" s="285">
        <f>(E57-E56)/E56*100</f>
        <v>-8.6141655166273416</v>
      </c>
      <c r="G57" s="285">
        <f t="shared" si="11"/>
        <v>-28.509507455409526</v>
      </c>
      <c r="H57" s="285">
        <f>(E57-E56)/E56*100</f>
        <v>-8.6141655166273416</v>
      </c>
      <c r="I57" s="286">
        <f t="shared" si="12"/>
        <v>4433.6014503902861</v>
      </c>
      <c r="K57" s="269" t="s">
        <v>13</v>
      </c>
      <c r="L57" s="291">
        <v>3671</v>
      </c>
      <c r="M57" s="291">
        <v>3585</v>
      </c>
      <c r="N57" s="284">
        <f t="shared" si="13"/>
        <v>97.657314083356027</v>
      </c>
      <c r="O57" s="291">
        <v>5524</v>
      </c>
      <c r="P57" s="285">
        <f>(O57-O56)/O56*100</f>
        <v>-11.203986497347692</v>
      </c>
      <c r="Q57" s="285">
        <f t="shared" si="14"/>
        <v>-33.78086789738672</v>
      </c>
      <c r="R57" s="285">
        <f t="shared" ref="R57:R65" si="16">(O57-$O$56)/$O$56*100</f>
        <v>-11.203986497347692</v>
      </c>
      <c r="S57" s="286">
        <f t="shared" si="15"/>
        <v>4146.8249276426341</v>
      </c>
      <c r="AA57" s="293"/>
    </row>
    <row r="58" spans="1:28" x14ac:dyDescent="0.2">
      <c r="A58" s="269">
        <v>2013</v>
      </c>
      <c r="B58" s="283">
        <v>181660</v>
      </c>
      <c r="C58" s="283">
        <v>178499</v>
      </c>
      <c r="D58" s="284">
        <f t="shared" si="10"/>
        <v>98.259936144445675</v>
      </c>
      <c r="E58" s="283">
        <v>258093</v>
      </c>
      <c r="F58" s="285">
        <f t="shared" ref="F58:F65" si="17">(E58-E57)/E57*100</f>
        <v>-3.2866928472930033</v>
      </c>
      <c r="G58" s="285">
        <f t="shared" si="11"/>
        <v>-30.859180360367116</v>
      </c>
      <c r="H58" s="285">
        <f t="shared" ref="H58:H65" si="18">(E58-$E$56)/$E$56*100</f>
        <v>-11.617737202031375</v>
      </c>
      <c r="I58" s="286">
        <f t="shared" si="12"/>
        <v>4279.3251110694055</v>
      </c>
      <c r="K58" s="269" t="s">
        <v>14</v>
      </c>
      <c r="L58" s="291">
        <v>3603</v>
      </c>
      <c r="M58" s="291">
        <v>3536</v>
      </c>
      <c r="N58" s="284">
        <f t="shared" si="13"/>
        <v>98.140438523452673</v>
      </c>
      <c r="O58" s="291">
        <v>5464</v>
      </c>
      <c r="P58" s="285">
        <f>(O58-O57)/O57*100</f>
        <v>-1.0861694424330195</v>
      </c>
      <c r="Q58" s="285">
        <f t="shared" si="14"/>
        <v>-34.500119875329652</v>
      </c>
      <c r="R58" s="285">
        <f t="shared" si="16"/>
        <v>-12.1684616621122</v>
      </c>
      <c r="S58" s="286">
        <f t="shared" si="15"/>
        <v>4104.4116039768624</v>
      </c>
    </row>
    <row r="59" spans="1:28" x14ac:dyDescent="0.2">
      <c r="A59" s="269">
        <v>2014</v>
      </c>
      <c r="B59" s="283">
        <v>177031</v>
      </c>
      <c r="C59" s="283">
        <v>173856</v>
      </c>
      <c r="D59" s="284">
        <f t="shared" si="10"/>
        <v>98.206528800040672</v>
      </c>
      <c r="E59" s="283">
        <v>251147</v>
      </c>
      <c r="F59" s="285">
        <f t="shared" si="17"/>
        <v>-2.6912779501962469</v>
      </c>
      <c r="G59" s="285">
        <f t="shared" si="11"/>
        <v>-32.719951993913519</v>
      </c>
      <c r="H59" s="285">
        <f t="shared" si="18"/>
        <v>-13.996349552597605</v>
      </c>
      <c r="I59" s="286">
        <f t="shared" si="12"/>
        <v>4163.5287862259302</v>
      </c>
      <c r="K59" s="269" t="s">
        <v>15</v>
      </c>
      <c r="L59" s="291">
        <v>3429</v>
      </c>
      <c r="M59" s="291">
        <v>3357</v>
      </c>
      <c r="N59" s="284">
        <f t="shared" si="13"/>
        <v>97.900262467191595</v>
      </c>
      <c r="O59" s="291">
        <v>5195</v>
      </c>
      <c r="P59" s="285">
        <f>(O59-O58)/O58*100</f>
        <v>-4.9231332357247437</v>
      </c>
      <c r="Q59" s="285">
        <f t="shared" si="14"/>
        <v>-37.724766243107169</v>
      </c>
      <c r="R59" s="285">
        <f t="shared" si="16"/>
        <v>-16.492525317473074</v>
      </c>
      <c r="S59" s="286">
        <f t="shared" si="15"/>
        <v>3912.259945763049</v>
      </c>
    </row>
    <row r="60" spans="1:28" x14ac:dyDescent="0.2">
      <c r="A60" s="269">
        <v>2015</v>
      </c>
      <c r="B60" s="283">
        <v>174539</v>
      </c>
      <c r="C60" s="283">
        <v>171303</v>
      </c>
      <c r="D60" s="284">
        <f t="shared" si="10"/>
        <v>98.145973106297163</v>
      </c>
      <c r="E60" s="283">
        <v>246920</v>
      </c>
      <c r="F60" s="285">
        <f t="shared" si="17"/>
        <v>-1.6830780379618313</v>
      </c>
      <c r="G60" s="285">
        <f t="shared" si="11"/>
        <v>-33.852327705834135</v>
      </c>
      <c r="H60" s="285">
        <f t="shared" si="18"/>
        <v>-15.443858105123297</v>
      </c>
      <c r="I60" s="286">
        <f t="shared" si="12"/>
        <v>4099.6450507988975</v>
      </c>
      <c r="K60" s="269" t="s">
        <v>16</v>
      </c>
      <c r="L60" s="291">
        <v>3217</v>
      </c>
      <c r="M60" s="291">
        <v>3140</v>
      </c>
      <c r="N60" s="284">
        <f t="shared" si="13"/>
        <v>97.60646565122785</v>
      </c>
      <c r="O60" s="291">
        <v>4827</v>
      </c>
      <c r="P60" s="285">
        <f>(O60-O59)/O59*100</f>
        <v>-7.0837343599615021</v>
      </c>
      <c r="Q60" s="285">
        <f t="shared" si="14"/>
        <v>-42.136178374490527</v>
      </c>
      <c r="R60" s="285">
        <f t="shared" si="16"/>
        <v>-22.407972994695385</v>
      </c>
      <c r="S60" s="286">
        <f t="shared" si="15"/>
        <v>3649.7261004185048</v>
      </c>
    </row>
    <row r="61" spans="1:28" x14ac:dyDescent="0.2">
      <c r="A61" s="269">
        <v>2016</v>
      </c>
      <c r="B61" s="283">
        <v>175791</v>
      </c>
      <c r="C61" s="283">
        <v>172686</v>
      </c>
      <c r="D61" s="284">
        <f t="shared" si="10"/>
        <v>98.233697970885885</v>
      </c>
      <c r="E61" s="283">
        <v>249175</v>
      </c>
      <c r="F61" s="285">
        <f t="shared" si="17"/>
        <v>0.91325125546735786</v>
      </c>
      <c r="G61" s="285">
        <f t="shared" si="11"/>
        <v>-33.248233258145227</v>
      </c>
      <c r="H61" s="285">
        <f t="shared" si="18"/>
        <v>-14.671648077693575</v>
      </c>
      <c r="I61" s="286">
        <f t="shared" si="12"/>
        <v>4144.9567607858662</v>
      </c>
      <c r="K61" s="269" t="s">
        <v>17</v>
      </c>
      <c r="L61" s="291">
        <v>3037</v>
      </c>
      <c r="M61" s="291">
        <v>2962</v>
      </c>
      <c r="N61" s="284">
        <f t="shared" si="13"/>
        <v>97.530457688508392</v>
      </c>
      <c r="O61" s="291">
        <v>4584</v>
      </c>
      <c r="P61" s="285">
        <f t="shared" ref="P61:P64" si="19">(O61-O60)/O60*100</f>
        <v>-5.034182722187694</v>
      </c>
      <c r="Q61" s="285">
        <f t="shared" si="14"/>
        <v>-45.049148885159433</v>
      </c>
      <c r="R61" s="285">
        <f t="shared" si="16"/>
        <v>-26.314097411991643</v>
      </c>
      <c r="S61" s="286">
        <f t="shared" si="15"/>
        <v>3481.6635424863207</v>
      </c>
    </row>
    <row r="62" spans="1:28" x14ac:dyDescent="0.2">
      <c r="A62" s="269">
        <v>2017</v>
      </c>
      <c r="B62" s="283">
        <v>174933</v>
      </c>
      <c r="C62" s="283">
        <v>171755</v>
      </c>
      <c r="D62" s="284">
        <f t="shared" si="10"/>
        <v>98.183304465138079</v>
      </c>
      <c r="E62" s="283">
        <v>246750</v>
      </c>
      <c r="F62" s="285">
        <f t="shared" si="17"/>
        <v>-0.97321159827430515</v>
      </c>
      <c r="G62" s="285">
        <f t="shared" si="11"/>
        <v>-33.897869194129967</v>
      </c>
      <c r="H62" s="285">
        <f t="shared" si="18"/>
        <v>-15.502073495217777</v>
      </c>
      <c r="I62" s="286">
        <f t="shared" si="12"/>
        <v>4112.3456842281994</v>
      </c>
      <c r="K62" s="269">
        <v>2017</v>
      </c>
      <c r="L62" s="291">
        <v>2946</v>
      </c>
      <c r="M62" s="291">
        <v>2880</v>
      </c>
      <c r="N62" s="284">
        <f t="shared" si="13"/>
        <v>97.759674134419555</v>
      </c>
      <c r="O62" s="291">
        <v>4395</v>
      </c>
      <c r="P62" s="285">
        <f t="shared" si="19"/>
        <v>-4.1230366492146597</v>
      </c>
      <c r="Q62" s="285">
        <f t="shared" si="14"/>
        <v>-47.314792615679693</v>
      </c>
      <c r="R62" s="285">
        <f t="shared" si="16"/>
        <v>-29.352194180999842</v>
      </c>
      <c r="S62" s="286">
        <f t="shared" si="15"/>
        <v>3354.9759178378231</v>
      </c>
    </row>
    <row r="63" spans="1:28" x14ac:dyDescent="0.2">
      <c r="A63" s="269">
        <v>2018</v>
      </c>
      <c r="B63" s="283">
        <v>172553</v>
      </c>
      <c r="C63" s="283">
        <v>169467</v>
      </c>
      <c r="D63" s="284">
        <f t="shared" si="10"/>
        <v>98.211563983239941</v>
      </c>
      <c r="E63" s="283">
        <v>242919</v>
      </c>
      <c r="F63" s="285">
        <f t="shared" si="17"/>
        <v>-1.5525835866261397</v>
      </c>
      <c r="G63" s="285">
        <f t="shared" si="11"/>
        <v>-34.924160027432052</v>
      </c>
      <c r="H63" s="285">
        <f t="shared" si="18"/>
        <v>-16.813974433170443</v>
      </c>
      <c r="I63" s="286">
        <f t="shared" si="12"/>
        <v>4056.9518081007805</v>
      </c>
      <c r="K63" s="269">
        <v>2018</v>
      </c>
      <c r="L63" s="291">
        <v>3145</v>
      </c>
      <c r="M63" s="291">
        <v>3072</v>
      </c>
      <c r="N63" s="284">
        <f t="shared" si="13"/>
        <v>97.678855325914142</v>
      </c>
      <c r="O63" s="291">
        <v>4683</v>
      </c>
      <c r="P63" s="285">
        <f t="shared" si="19"/>
        <v>6.5529010238907848</v>
      </c>
      <c r="Q63" s="285">
        <f t="shared" si="14"/>
        <v>-43.862383121553584</v>
      </c>
      <c r="R63" s="285">
        <f t="shared" si="16"/>
        <v>-24.722713390130206</v>
      </c>
      <c r="S63" s="286">
        <f t="shared" si="15"/>
        <v>3593.0431686911902</v>
      </c>
    </row>
    <row r="64" spans="1:28" x14ac:dyDescent="0.2">
      <c r="A64" s="269">
        <v>2019</v>
      </c>
      <c r="B64" s="283">
        <v>172183</v>
      </c>
      <c r="C64" s="283">
        <v>169201</v>
      </c>
      <c r="D64" s="284">
        <f t="shared" si="10"/>
        <v>98.268121707717953</v>
      </c>
      <c r="E64" s="283">
        <v>241384</v>
      </c>
      <c r="F64" s="285">
        <f t="shared" si="17"/>
        <v>-0.63189787542349507</v>
      </c>
      <c r="G64" s="285">
        <f t="shared" si="11"/>
        <v>-35.3353728776327</v>
      </c>
      <c r="H64" s="285">
        <f t="shared" si="18"/>
        <v>-17.339625161376485</v>
      </c>
      <c r="I64" s="286">
        <f t="shared" si="12"/>
        <v>4041.3145151296949</v>
      </c>
      <c r="K64" s="269">
        <v>2019</v>
      </c>
      <c r="L64" s="282">
        <v>3160</v>
      </c>
      <c r="M64" s="282">
        <v>3085</v>
      </c>
      <c r="N64" s="284">
        <f t="shared" si="13"/>
        <v>97.62658227848101</v>
      </c>
      <c r="O64" s="282">
        <v>4648</v>
      </c>
      <c r="P64" s="285">
        <f t="shared" si="19"/>
        <v>-0.74738415545590431</v>
      </c>
      <c r="Q64" s="285">
        <f t="shared" si="14"/>
        <v>-44.281946775353632</v>
      </c>
      <c r="R64" s="285">
        <f t="shared" si="16"/>
        <v>-25.2853239029095</v>
      </c>
      <c r="S64" s="286">
        <f t="shared" si="15"/>
        <v>3582.8452015080629</v>
      </c>
    </row>
    <row r="65" spans="1:26" x14ac:dyDescent="0.2">
      <c r="A65" s="269">
        <v>2020</v>
      </c>
      <c r="B65" s="283">
        <v>118298</v>
      </c>
      <c r="C65" s="283">
        <v>116023</v>
      </c>
      <c r="D65" s="284">
        <f t="shared" si="10"/>
        <v>98.076890564506584</v>
      </c>
      <c r="E65" s="283">
        <v>159248</v>
      </c>
      <c r="F65" s="285">
        <f t="shared" si="17"/>
        <v>-34.027110330427867</v>
      </c>
      <c r="G65" s="285">
        <f t="shared" si="11"/>
        <v>-57.338876893320403</v>
      </c>
      <c r="H65" s="285">
        <f t="shared" si="18"/>
        <v>-45.466562107260145</v>
      </c>
      <c r="I65" s="286">
        <f t="shared" si="12"/>
        <v>2679.1904395930401</v>
      </c>
      <c r="K65" s="269">
        <v>2020</v>
      </c>
      <c r="L65" s="282">
        <v>2205</v>
      </c>
      <c r="M65" s="282">
        <v>2149</v>
      </c>
      <c r="N65" s="284">
        <f>M65/L65*100</f>
        <v>97.460317460317455</v>
      </c>
      <c r="O65" s="282">
        <v>3090</v>
      </c>
      <c r="P65" s="285">
        <f>(O65-O64)/O64*100</f>
        <v>-33.519793459552496</v>
      </c>
      <c r="Q65" s="285">
        <f t="shared" si="14"/>
        <v>-62.958523135938627</v>
      </c>
      <c r="R65" s="285">
        <f t="shared" si="16"/>
        <v>-50.329529014627873</v>
      </c>
      <c r="S65" s="286">
        <f t="shared" si="15"/>
        <v>2400.0438066248198</v>
      </c>
      <c r="Z65" s="250"/>
    </row>
    <row r="66" spans="1:26" x14ac:dyDescent="0.2">
      <c r="A66" s="288"/>
      <c r="B66" s="282"/>
      <c r="C66" s="283"/>
      <c r="D66" s="284"/>
      <c r="E66" s="283"/>
      <c r="F66" s="285"/>
      <c r="G66" s="285"/>
      <c r="H66" s="285"/>
      <c r="I66" s="286"/>
      <c r="L66" s="294"/>
      <c r="M66" s="295"/>
    </row>
    <row r="68" spans="1:26" x14ac:dyDescent="0.2">
      <c r="G68" s="296"/>
      <c r="H68" s="297"/>
      <c r="I68" s="298"/>
      <c r="Q68" s="299"/>
    </row>
    <row r="69" spans="1:26" x14ac:dyDescent="0.2">
      <c r="F69" s="300"/>
      <c r="G69" s="296"/>
      <c r="H69" s="297"/>
      <c r="I69" s="298"/>
    </row>
    <row r="84" spans="11:24" x14ac:dyDescent="0.2">
      <c r="P84" s="288"/>
      <c r="Q84" s="282"/>
      <c r="R84" s="283"/>
      <c r="S84" s="284"/>
      <c r="T84" s="283"/>
      <c r="U84" s="285"/>
      <c r="V84" s="285"/>
      <c r="W84" s="285"/>
      <c r="X84" s="286"/>
    </row>
    <row r="85" spans="11:24" x14ac:dyDescent="0.2">
      <c r="P85" s="288"/>
      <c r="Q85" s="282"/>
      <c r="R85" s="283"/>
      <c r="S85" s="284"/>
      <c r="T85" s="283"/>
      <c r="U85" s="285"/>
      <c r="V85" s="285"/>
      <c r="W85" s="285"/>
      <c r="X85" s="286"/>
    </row>
    <row r="86" spans="11:24" x14ac:dyDescent="0.2">
      <c r="P86" s="288"/>
      <c r="Q86" s="282"/>
      <c r="R86" s="283"/>
      <c r="S86" s="284"/>
      <c r="T86" s="283"/>
      <c r="U86" s="285"/>
      <c r="V86" s="285"/>
      <c r="W86" s="285"/>
      <c r="X86" s="286"/>
    </row>
    <row r="93" spans="11:24" x14ac:dyDescent="0.2">
      <c r="K93" s="301"/>
    </row>
  </sheetData>
  <mergeCells count="34">
    <mergeCell ref="A11:B11"/>
    <mergeCell ref="G11:H11"/>
    <mergeCell ref="A9:B9"/>
    <mergeCell ref="C9:E9"/>
    <mergeCell ref="G9:H9"/>
    <mergeCell ref="I9:K9"/>
    <mergeCell ref="A10:B10"/>
    <mergeCell ref="C10:E10"/>
    <mergeCell ref="G10:H10"/>
    <mergeCell ref="I10:K10"/>
    <mergeCell ref="A7:B7"/>
    <mergeCell ref="C7:E7"/>
    <mergeCell ref="G7:H7"/>
    <mergeCell ref="I7:K7"/>
    <mergeCell ref="A8:B8"/>
    <mergeCell ref="C8:E8"/>
    <mergeCell ref="G8:H8"/>
    <mergeCell ref="I8:K8"/>
    <mergeCell ref="A5:B5"/>
    <mergeCell ref="C5:E5"/>
    <mergeCell ref="G5:H5"/>
    <mergeCell ref="I5:K5"/>
    <mergeCell ref="A6:B6"/>
    <mergeCell ref="C6:E6"/>
    <mergeCell ref="G6:H6"/>
    <mergeCell ref="I6:K6"/>
    <mergeCell ref="A3:B3"/>
    <mergeCell ref="C3:E3"/>
    <mergeCell ref="G3:H3"/>
    <mergeCell ref="I3:K3"/>
    <mergeCell ref="A4:B4"/>
    <mergeCell ref="C4:E4"/>
    <mergeCell ref="G4:H4"/>
    <mergeCell ref="I4:K4"/>
  </mergeCells>
  <hyperlinks>
    <hyperlink ref="C6" r:id="rId1" display="http://dati.istat.it/OECDStat_Metadata/ShowMetadata.ashx?Dataset=DCIS_INCIDENTISTR1&amp;Coords=[ORA].[99]&amp;ShowOnWeb=true&amp;Lang=it" xr:uid="{6973DDFB-82DB-46E4-9C98-45F09D3574F3}"/>
    <hyperlink ref="A24" r:id="rId2" display="http://dati.istat.it/OECDStat_Metadata/ShowMetadata.ashx?Dataset=DCIS_INCIDENTISTR1&amp;Coords=[TIME].[2012]&amp;ShowOnWeb=true&amp;Lang=it" xr:uid="{E9F9DDD4-2A72-471D-96B6-A2074AF6F08A}"/>
    <hyperlink ref="A25" r:id="rId3" display="http://dati.istat.it/OECDStat_Metadata/ShowMetadata.ashx?Dataset=DCIS_INCIDENTISTR1&amp;Coords=[TIME].[2013]&amp;ShowOnWeb=true&amp;Lang=it" xr:uid="{434DC88C-331D-47AF-B468-923D4AF67478}"/>
    <hyperlink ref="A33" r:id="rId4" display="http://dativ7b.istat.it//index.aspx?DatasetCode=DCIS_INCIDENTISTR1" xr:uid="{50E69DCD-5651-4620-B927-1DC0B3F41E07}"/>
    <hyperlink ref="I6" r:id="rId5" display="http://dati.istat.it/OECDStat_Metadata/ShowMetadata.ashx?Dataset=DCIS_INCIDENTISTR1&amp;Coords=[ORA].[99]&amp;ShowOnWeb=true&amp;Lang=it" xr:uid="{10090605-7363-427F-88B4-653B592B5450}"/>
    <hyperlink ref="G33" r:id="rId6" display="http://dativ7b.istat.it//index.aspx?DatasetCode=DCIS_INCIDENTISTR1" xr:uid="{78C67E1D-EBE5-4BAF-B996-31E0AB5F5F6D}"/>
    <hyperlink ref="M25" r:id="rId7" display="http://dati.istat.it/OECDStat_Metadata/ShowMetadata.ashx?Dataset=DCIS_MORTIFERITISTR1&amp;Coords=[TIME].[2012]&amp;ShowOnWeb=true&amp;Lang=it" xr:uid="{CCCD1D87-8744-4A45-A6F1-18EF84C4C18B}"/>
    <hyperlink ref="M26" r:id="rId8" display="http://dati.istat.it/OECDStat_Metadata/ShowMetadata.ashx?Dataset=DCIS_MORTIFERITISTR1&amp;Coords=[TIME].[2013]&amp;ShowOnWeb=true&amp;Lang=it" xr:uid="{01176E09-E6A0-413C-BDBF-C92FA319FB36}"/>
    <hyperlink ref="M31" r:id="rId9" display="http://dati.istat.it/OECDStat_Metadata/ShowMetadata.ashx?Dataset=DCIS_MORTIFERITISTR1&amp;Coords=[TIME].[2018]&amp;ShowOnWeb=true&amp;Lang=it" xr:uid="{813D718C-6FCA-4D30-AA58-CD17CC1D1A05}"/>
    <hyperlink ref="G25" r:id="rId10" display="http://dati.istat.it/OECDStat_Metadata/ShowMetadata.ashx?Dataset=DCIS_INCIDENTISTR1&amp;Coords=[TIME].[2013]&amp;ShowOnWeb=true&amp;Lang=it" xr:uid="{FF6E37A4-EB15-4CC4-B60F-FA08DAB6A4FF}"/>
    <hyperlink ref="G24" r:id="rId11" display="http://dati.istat.it/OECDStat_Metadata/ShowMetadata.ashx?Dataset=DCIS_INCIDENTISTR1&amp;Coords=%5bTIME%5d.%5b2012%5d&amp;ShowOnWeb=true&amp;Lang=it" xr:uid="{504E01B9-6415-4D53-AAED-2580F7E98BFD}"/>
  </hyperlinks>
  <pageMargins left="0.7" right="0.7" top="0.75" bottom="0.75" header="0.3" footer="0.3"/>
  <pageSetup paperSize="9" orientation="portrait" horizontalDpi="1200" verticalDpi="1200"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ABF9D-6CA4-4059-AA1D-BD3E28E54DB7}">
  <dimension ref="A1:W102"/>
  <sheetViews>
    <sheetView zoomScaleNormal="100" workbookViewId="0">
      <selection activeCell="D7" sqref="D7:W7"/>
    </sheetView>
  </sheetViews>
  <sheetFormatPr defaultRowHeight="15" x14ac:dyDescent="0.25"/>
  <cols>
    <col min="1" max="1" width="18.625" style="303" customWidth="1"/>
    <col min="2" max="21" width="8.625" style="303" bestFit="1" customWidth="1"/>
    <col min="22" max="16384" width="9" style="303"/>
  </cols>
  <sheetData>
    <row r="1" spans="1:23" x14ac:dyDescent="0.25">
      <c r="A1" s="302" t="s">
        <v>0</v>
      </c>
    </row>
    <row r="2" spans="1:23" x14ac:dyDescent="0.25">
      <c r="B2" s="304" t="s">
        <v>169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6"/>
      <c r="W2" s="307" t="s">
        <v>170</v>
      </c>
    </row>
    <row r="3" spans="1:23" x14ac:dyDescent="0.25">
      <c r="B3" s="308" t="s">
        <v>2</v>
      </c>
      <c r="C3" s="308" t="s">
        <v>3</v>
      </c>
      <c r="D3" s="308" t="s">
        <v>4</v>
      </c>
      <c r="E3" s="308" t="s">
        <v>5</v>
      </c>
      <c r="F3" s="308" t="s">
        <v>6</v>
      </c>
      <c r="G3" s="308" t="s">
        <v>7</v>
      </c>
      <c r="H3" s="308" t="s">
        <v>8</v>
      </c>
      <c r="I3" s="308" t="s">
        <v>9</v>
      </c>
      <c r="J3" s="308" t="s">
        <v>10</v>
      </c>
      <c r="K3" s="308" t="s">
        <v>11</v>
      </c>
      <c r="L3" s="308" t="s">
        <v>12</v>
      </c>
      <c r="M3" s="309" t="s">
        <v>13</v>
      </c>
      <c r="N3" s="309" t="s">
        <v>14</v>
      </c>
      <c r="O3" s="308" t="s">
        <v>15</v>
      </c>
      <c r="P3" s="308" t="s">
        <v>16</v>
      </c>
      <c r="Q3" s="308" t="s">
        <v>17</v>
      </c>
      <c r="R3" s="308" t="s">
        <v>18</v>
      </c>
      <c r="S3" s="309" t="s">
        <v>19</v>
      </c>
      <c r="T3" s="308" t="s">
        <v>20</v>
      </c>
      <c r="U3" s="310" t="s">
        <v>147</v>
      </c>
    </row>
    <row r="4" spans="1:23" x14ac:dyDescent="0.25">
      <c r="A4" s="311" t="s">
        <v>27</v>
      </c>
      <c r="B4" s="312">
        <v>7096</v>
      </c>
      <c r="C4" s="312">
        <v>6980</v>
      </c>
      <c r="D4" s="312">
        <v>6563</v>
      </c>
      <c r="E4" s="312">
        <v>6122</v>
      </c>
      <c r="F4" s="312">
        <v>5818</v>
      </c>
      <c r="G4" s="312">
        <v>5669</v>
      </c>
      <c r="H4" s="312">
        <v>5131</v>
      </c>
      <c r="I4" s="312">
        <v>4725</v>
      </c>
      <c r="J4" s="312">
        <v>4237</v>
      </c>
      <c r="K4" s="312">
        <v>4114</v>
      </c>
      <c r="L4" s="312">
        <v>3860</v>
      </c>
      <c r="M4" s="312">
        <v>3753</v>
      </c>
      <c r="N4" s="312">
        <v>3401</v>
      </c>
      <c r="O4" s="312">
        <v>3381</v>
      </c>
      <c r="P4" s="312">
        <v>3428</v>
      </c>
      <c r="Q4" s="312">
        <v>3283</v>
      </c>
      <c r="R4" s="312">
        <v>3378</v>
      </c>
      <c r="S4" s="312">
        <v>3334</v>
      </c>
      <c r="T4" s="312">
        <v>3173</v>
      </c>
      <c r="U4" s="313">
        <v>2395</v>
      </c>
    </row>
    <row r="5" spans="1:23" x14ac:dyDescent="0.25">
      <c r="A5" s="314" t="s">
        <v>171</v>
      </c>
      <c r="B5" s="315">
        <v>563</v>
      </c>
      <c r="C5" s="315">
        <v>591</v>
      </c>
      <c r="D5" s="315">
        <v>569</v>
      </c>
      <c r="E5" s="315">
        <v>495</v>
      </c>
      <c r="F5" s="315">
        <v>453</v>
      </c>
      <c r="G5" s="315">
        <v>404</v>
      </c>
      <c r="H5" s="315">
        <v>392</v>
      </c>
      <c r="I5" s="315">
        <v>332</v>
      </c>
      <c r="J5" s="315">
        <v>317</v>
      </c>
      <c r="K5" s="315">
        <v>327</v>
      </c>
      <c r="L5" s="315">
        <v>320</v>
      </c>
      <c r="M5" s="315">
        <v>286</v>
      </c>
      <c r="N5" s="315">
        <v>259</v>
      </c>
      <c r="O5" s="315">
        <v>265</v>
      </c>
      <c r="P5" s="315">
        <v>246</v>
      </c>
      <c r="Q5" s="315">
        <v>247</v>
      </c>
      <c r="R5" s="315">
        <v>279</v>
      </c>
      <c r="S5" s="315">
        <v>251</v>
      </c>
      <c r="T5" s="315">
        <v>232</v>
      </c>
      <c r="U5" s="316">
        <v>182</v>
      </c>
    </row>
    <row r="6" spans="1:23" x14ac:dyDescent="0.25">
      <c r="A6" s="314" t="s">
        <v>172</v>
      </c>
      <c r="B6" s="317">
        <v>16</v>
      </c>
      <c r="C6" s="317">
        <v>21</v>
      </c>
      <c r="D6" s="317">
        <v>16</v>
      </c>
      <c r="E6" s="317">
        <v>17</v>
      </c>
      <c r="F6" s="317">
        <v>13</v>
      </c>
      <c r="G6" s="317">
        <v>6</v>
      </c>
      <c r="H6" s="317">
        <v>10</v>
      </c>
      <c r="I6" s="317">
        <v>10</v>
      </c>
      <c r="J6" s="317">
        <v>8</v>
      </c>
      <c r="K6" s="317">
        <v>11</v>
      </c>
      <c r="L6" s="317">
        <v>9</v>
      </c>
      <c r="M6" s="317">
        <v>11</v>
      </c>
      <c r="N6" s="317">
        <v>7</v>
      </c>
      <c r="O6" s="317">
        <v>13</v>
      </c>
      <c r="P6" s="317">
        <v>7</v>
      </c>
      <c r="Q6" s="317">
        <v>3</v>
      </c>
      <c r="R6" s="317">
        <v>8</v>
      </c>
      <c r="S6" s="317">
        <v>12</v>
      </c>
      <c r="T6" s="317">
        <v>4</v>
      </c>
      <c r="U6" s="318" t="s">
        <v>173</v>
      </c>
    </row>
    <row r="7" spans="1:23" x14ac:dyDescent="0.25">
      <c r="A7" s="314" t="s">
        <v>174</v>
      </c>
      <c r="B7" s="315">
        <v>173</v>
      </c>
      <c r="C7" s="315">
        <v>153</v>
      </c>
      <c r="D7" s="315">
        <v>131</v>
      </c>
      <c r="E7" s="315">
        <v>125</v>
      </c>
      <c r="F7" s="315">
        <v>110</v>
      </c>
      <c r="G7" s="315">
        <v>118</v>
      </c>
      <c r="H7" s="315">
        <v>91</v>
      </c>
      <c r="I7" s="315">
        <v>87</v>
      </c>
      <c r="J7" s="315">
        <v>76</v>
      </c>
      <c r="K7" s="315">
        <v>84</v>
      </c>
      <c r="L7" s="315">
        <v>80</v>
      </c>
      <c r="M7" s="315">
        <v>88</v>
      </c>
      <c r="N7" s="315">
        <v>85</v>
      </c>
      <c r="O7" s="315">
        <v>58</v>
      </c>
      <c r="P7" s="315">
        <v>89</v>
      </c>
      <c r="Q7" s="315">
        <v>58</v>
      </c>
      <c r="R7" s="315">
        <v>87</v>
      </c>
      <c r="S7" s="315">
        <v>124</v>
      </c>
      <c r="T7" s="315">
        <v>64</v>
      </c>
      <c r="U7" s="316">
        <v>59</v>
      </c>
    </row>
    <row r="8" spans="1:23" x14ac:dyDescent="0.25">
      <c r="A8" s="314" t="s">
        <v>175</v>
      </c>
      <c r="B8" s="317">
        <v>1073</v>
      </c>
      <c r="C8" s="317">
        <v>1041</v>
      </c>
      <c r="D8" s="317">
        <v>977</v>
      </c>
      <c r="E8" s="317">
        <v>863</v>
      </c>
      <c r="F8" s="317">
        <v>821</v>
      </c>
      <c r="G8" s="317">
        <v>877</v>
      </c>
      <c r="H8" s="317">
        <v>774</v>
      </c>
      <c r="I8" s="317">
        <v>680</v>
      </c>
      <c r="J8" s="317">
        <v>603</v>
      </c>
      <c r="K8" s="317">
        <v>565</v>
      </c>
      <c r="L8" s="317">
        <v>532</v>
      </c>
      <c r="M8" s="317">
        <v>549</v>
      </c>
      <c r="N8" s="317">
        <v>438</v>
      </c>
      <c r="O8" s="317">
        <v>448</v>
      </c>
      <c r="P8" s="317">
        <v>478</v>
      </c>
      <c r="Q8" s="317">
        <v>434</v>
      </c>
      <c r="R8" s="317">
        <v>423</v>
      </c>
      <c r="S8" s="317">
        <v>483</v>
      </c>
      <c r="T8" s="317">
        <v>438</v>
      </c>
      <c r="U8" s="318">
        <v>317</v>
      </c>
    </row>
    <row r="9" spans="1:23" x14ac:dyDescent="0.25">
      <c r="A9" s="314" t="s">
        <v>176</v>
      </c>
      <c r="B9" s="315">
        <v>148</v>
      </c>
      <c r="C9" s="315">
        <v>126</v>
      </c>
      <c r="D9" s="315">
        <v>130</v>
      </c>
      <c r="E9" s="315">
        <v>124</v>
      </c>
      <c r="F9" s="315">
        <v>117</v>
      </c>
      <c r="G9" s="315">
        <v>94</v>
      </c>
      <c r="H9" s="315">
        <v>87</v>
      </c>
      <c r="I9" s="315">
        <v>73</v>
      </c>
      <c r="J9" s="315">
        <v>60</v>
      </c>
      <c r="K9" s="315">
        <v>59</v>
      </c>
      <c r="L9" s="315">
        <v>58</v>
      </c>
      <c r="M9" s="315">
        <v>73</v>
      </c>
      <c r="N9" s="315">
        <v>59</v>
      </c>
      <c r="O9" s="315">
        <v>60</v>
      </c>
      <c r="P9" s="315">
        <v>78</v>
      </c>
      <c r="Q9" s="315">
        <v>70</v>
      </c>
      <c r="R9" s="315">
        <v>59</v>
      </c>
      <c r="S9" s="315">
        <v>63</v>
      </c>
      <c r="T9" s="315">
        <v>71</v>
      </c>
      <c r="U9" s="316">
        <v>56</v>
      </c>
    </row>
    <row r="10" spans="1:23" x14ac:dyDescent="0.25">
      <c r="A10" s="314" t="s">
        <v>177</v>
      </c>
      <c r="B10" s="317">
        <v>693</v>
      </c>
      <c r="C10" s="317">
        <v>650</v>
      </c>
      <c r="D10" s="317">
        <v>711</v>
      </c>
      <c r="E10" s="317">
        <v>554</v>
      </c>
      <c r="F10" s="317">
        <v>555</v>
      </c>
      <c r="G10" s="317">
        <v>553</v>
      </c>
      <c r="H10" s="317">
        <v>538</v>
      </c>
      <c r="I10" s="317">
        <v>458</v>
      </c>
      <c r="J10" s="317">
        <v>339</v>
      </c>
      <c r="K10" s="317">
        <v>396</v>
      </c>
      <c r="L10" s="317">
        <v>369</v>
      </c>
      <c r="M10" s="317">
        <v>376</v>
      </c>
      <c r="N10" s="317">
        <v>299</v>
      </c>
      <c r="O10" s="317">
        <v>325</v>
      </c>
      <c r="P10" s="317">
        <v>315</v>
      </c>
      <c r="Q10" s="317">
        <v>344</v>
      </c>
      <c r="R10" s="317">
        <v>301</v>
      </c>
      <c r="S10" s="317">
        <v>311</v>
      </c>
      <c r="T10" s="317">
        <v>336</v>
      </c>
      <c r="U10" s="318">
        <v>229</v>
      </c>
    </row>
    <row r="11" spans="1:23" x14ac:dyDescent="0.25">
      <c r="A11" s="314" t="s">
        <v>178</v>
      </c>
      <c r="B11" s="315">
        <v>207</v>
      </c>
      <c r="C11" s="315">
        <v>203</v>
      </c>
      <c r="D11" s="315">
        <v>186</v>
      </c>
      <c r="E11" s="315">
        <v>153</v>
      </c>
      <c r="F11" s="315">
        <v>167</v>
      </c>
      <c r="G11" s="315">
        <v>142</v>
      </c>
      <c r="H11" s="315">
        <v>124</v>
      </c>
      <c r="I11" s="315">
        <v>110</v>
      </c>
      <c r="J11" s="315">
        <v>117</v>
      </c>
      <c r="K11" s="315">
        <v>103</v>
      </c>
      <c r="L11" s="315">
        <v>84</v>
      </c>
      <c r="M11" s="315">
        <v>85</v>
      </c>
      <c r="N11" s="315">
        <v>83</v>
      </c>
      <c r="O11" s="315">
        <v>100</v>
      </c>
      <c r="P11" s="315">
        <v>70</v>
      </c>
      <c r="Q11" s="315">
        <v>67</v>
      </c>
      <c r="R11" s="315">
        <v>69</v>
      </c>
      <c r="S11" s="315">
        <v>77</v>
      </c>
      <c r="T11" s="315">
        <v>72</v>
      </c>
      <c r="U11" s="316">
        <v>47</v>
      </c>
    </row>
    <row r="12" spans="1:23" x14ac:dyDescent="0.25">
      <c r="A12" s="314" t="s">
        <v>179</v>
      </c>
      <c r="B12" s="317">
        <v>813</v>
      </c>
      <c r="C12" s="317">
        <v>789</v>
      </c>
      <c r="D12" s="317">
        <v>756</v>
      </c>
      <c r="E12" s="317">
        <v>681</v>
      </c>
      <c r="F12" s="317">
        <v>635</v>
      </c>
      <c r="G12" s="317">
        <v>539</v>
      </c>
      <c r="H12" s="317">
        <v>531</v>
      </c>
      <c r="I12" s="317">
        <v>523</v>
      </c>
      <c r="J12" s="317">
        <v>422</v>
      </c>
      <c r="K12" s="317">
        <v>401</v>
      </c>
      <c r="L12" s="317">
        <v>400</v>
      </c>
      <c r="M12" s="317">
        <v>380</v>
      </c>
      <c r="N12" s="317">
        <v>344</v>
      </c>
      <c r="O12" s="317">
        <v>327</v>
      </c>
      <c r="P12" s="317">
        <v>326</v>
      </c>
      <c r="Q12" s="317">
        <v>307</v>
      </c>
      <c r="R12" s="317">
        <v>378</v>
      </c>
      <c r="S12" s="317">
        <v>316</v>
      </c>
      <c r="T12" s="317">
        <v>352</v>
      </c>
      <c r="U12" s="318">
        <v>223</v>
      </c>
    </row>
    <row r="13" spans="1:23" x14ac:dyDescent="0.25">
      <c r="A13" s="314" t="s">
        <v>180</v>
      </c>
      <c r="B13" s="315">
        <v>501</v>
      </c>
      <c r="C13" s="315">
        <v>487</v>
      </c>
      <c r="D13" s="315">
        <v>434</v>
      </c>
      <c r="E13" s="315">
        <v>398</v>
      </c>
      <c r="F13" s="315">
        <v>362</v>
      </c>
      <c r="G13" s="315">
        <v>353</v>
      </c>
      <c r="H13" s="315">
        <v>322</v>
      </c>
      <c r="I13" s="315">
        <v>296</v>
      </c>
      <c r="J13" s="315">
        <v>279</v>
      </c>
      <c r="K13" s="315">
        <v>306</v>
      </c>
      <c r="L13" s="315">
        <v>265</v>
      </c>
      <c r="M13" s="315">
        <v>253</v>
      </c>
      <c r="N13" s="315">
        <v>224</v>
      </c>
      <c r="O13" s="315">
        <v>250</v>
      </c>
      <c r="P13" s="315">
        <v>247</v>
      </c>
      <c r="Q13" s="315">
        <v>249</v>
      </c>
      <c r="R13" s="315">
        <v>269</v>
      </c>
      <c r="S13" s="315">
        <v>239</v>
      </c>
      <c r="T13" s="315">
        <v>209</v>
      </c>
      <c r="U13" s="316">
        <v>152</v>
      </c>
    </row>
    <row r="14" spans="1:23" x14ac:dyDescent="0.25">
      <c r="A14" s="314" t="s">
        <v>181</v>
      </c>
      <c r="B14" s="317">
        <v>117</v>
      </c>
      <c r="C14" s="317">
        <v>112</v>
      </c>
      <c r="D14" s="317">
        <v>127</v>
      </c>
      <c r="E14" s="317">
        <v>104</v>
      </c>
      <c r="F14" s="317">
        <v>96</v>
      </c>
      <c r="G14" s="317">
        <v>100</v>
      </c>
      <c r="H14" s="317">
        <v>92</v>
      </c>
      <c r="I14" s="317">
        <v>82</v>
      </c>
      <c r="J14" s="317">
        <v>75</v>
      </c>
      <c r="K14" s="317">
        <v>79</v>
      </c>
      <c r="L14" s="317">
        <v>61</v>
      </c>
      <c r="M14" s="317">
        <v>50</v>
      </c>
      <c r="N14" s="317">
        <v>61</v>
      </c>
      <c r="O14" s="317">
        <v>47</v>
      </c>
      <c r="P14" s="317">
        <v>64</v>
      </c>
      <c r="Q14" s="317">
        <v>35</v>
      </c>
      <c r="R14" s="317">
        <v>48</v>
      </c>
      <c r="S14" s="317">
        <v>48</v>
      </c>
      <c r="T14" s="317">
        <v>51</v>
      </c>
      <c r="U14" s="318">
        <v>45</v>
      </c>
    </row>
    <row r="15" spans="1:23" x14ac:dyDescent="0.25">
      <c r="A15" s="314" t="s">
        <v>182</v>
      </c>
      <c r="B15" s="315">
        <v>228</v>
      </c>
      <c r="C15" s="315">
        <v>209</v>
      </c>
      <c r="D15" s="315">
        <v>193</v>
      </c>
      <c r="E15" s="315">
        <v>185</v>
      </c>
      <c r="F15" s="315">
        <v>150</v>
      </c>
      <c r="G15" s="315">
        <v>171</v>
      </c>
      <c r="H15" s="315">
        <v>147</v>
      </c>
      <c r="I15" s="315">
        <v>132</v>
      </c>
      <c r="J15" s="315">
        <v>117</v>
      </c>
      <c r="K15" s="315">
        <v>109</v>
      </c>
      <c r="L15" s="315">
        <v>129</v>
      </c>
      <c r="M15" s="315">
        <v>99</v>
      </c>
      <c r="N15" s="315">
        <v>86</v>
      </c>
      <c r="O15" s="315">
        <v>100</v>
      </c>
      <c r="P15" s="315">
        <v>93</v>
      </c>
      <c r="Q15" s="315">
        <v>100</v>
      </c>
      <c r="R15" s="315">
        <v>96</v>
      </c>
      <c r="S15" s="315">
        <v>87</v>
      </c>
      <c r="T15" s="315">
        <v>99</v>
      </c>
      <c r="U15" s="316">
        <v>69</v>
      </c>
    </row>
    <row r="16" spans="1:23" x14ac:dyDescent="0.25">
      <c r="A16" s="314" t="s">
        <v>183</v>
      </c>
      <c r="B16" s="317">
        <v>731</v>
      </c>
      <c r="C16" s="317">
        <v>770</v>
      </c>
      <c r="D16" s="317">
        <v>582</v>
      </c>
      <c r="E16" s="317">
        <v>651</v>
      </c>
      <c r="F16" s="317">
        <v>594</v>
      </c>
      <c r="G16" s="317">
        <v>575</v>
      </c>
      <c r="H16" s="317">
        <v>527</v>
      </c>
      <c r="I16" s="317">
        <v>493</v>
      </c>
      <c r="J16" s="317">
        <v>494</v>
      </c>
      <c r="K16" s="317">
        <v>450</v>
      </c>
      <c r="L16" s="317">
        <v>425</v>
      </c>
      <c r="M16" s="317">
        <v>385</v>
      </c>
      <c r="N16" s="317">
        <v>366</v>
      </c>
      <c r="O16" s="317">
        <v>371</v>
      </c>
      <c r="P16" s="317">
        <v>370</v>
      </c>
      <c r="Q16" s="317">
        <v>347</v>
      </c>
      <c r="R16" s="317">
        <v>356</v>
      </c>
      <c r="S16" s="317">
        <v>338</v>
      </c>
      <c r="T16" s="317">
        <v>295</v>
      </c>
      <c r="U16" s="318">
        <v>261</v>
      </c>
    </row>
    <row r="17" spans="1:23" x14ac:dyDescent="0.25">
      <c r="A17" s="319" t="s">
        <v>184</v>
      </c>
      <c r="B17" s="320">
        <v>168</v>
      </c>
      <c r="C17" s="320">
        <v>185</v>
      </c>
      <c r="D17" s="320">
        <v>154</v>
      </c>
      <c r="E17" s="320">
        <v>141</v>
      </c>
      <c r="F17" s="320">
        <v>134</v>
      </c>
      <c r="G17" s="320">
        <v>165</v>
      </c>
      <c r="H17" s="320">
        <v>119</v>
      </c>
      <c r="I17" s="320">
        <v>96</v>
      </c>
      <c r="J17" s="320">
        <v>93</v>
      </c>
      <c r="K17" s="320">
        <v>79</v>
      </c>
      <c r="L17" s="320">
        <v>83</v>
      </c>
      <c r="M17" s="320">
        <v>92</v>
      </c>
      <c r="N17" s="320">
        <v>70</v>
      </c>
      <c r="O17" s="320">
        <v>77</v>
      </c>
      <c r="P17" s="320">
        <v>84</v>
      </c>
      <c r="Q17" s="320">
        <v>76</v>
      </c>
      <c r="R17" s="320">
        <v>69</v>
      </c>
      <c r="S17" s="320">
        <v>76</v>
      </c>
      <c r="T17" s="320">
        <v>78</v>
      </c>
      <c r="U17" s="321">
        <v>59</v>
      </c>
    </row>
    <row r="18" spans="1:23" x14ac:dyDescent="0.25">
      <c r="A18" s="322" t="s">
        <v>185</v>
      </c>
      <c r="B18" s="323">
        <v>44</v>
      </c>
      <c r="C18" s="323">
        <v>35</v>
      </c>
      <c r="D18" s="323">
        <v>32</v>
      </c>
      <c r="E18" s="323">
        <v>25</v>
      </c>
      <c r="F18" s="323">
        <v>26</v>
      </c>
      <c r="G18" s="323">
        <v>46</v>
      </c>
      <c r="H18" s="323">
        <v>22</v>
      </c>
      <c r="I18" s="323">
        <v>34</v>
      </c>
      <c r="J18" s="323">
        <v>23</v>
      </c>
      <c r="K18" s="323">
        <v>23</v>
      </c>
      <c r="L18" s="323">
        <v>18</v>
      </c>
      <c r="M18" s="323">
        <v>30</v>
      </c>
      <c r="N18" s="323">
        <v>14</v>
      </c>
      <c r="O18" s="323">
        <v>20</v>
      </c>
      <c r="P18" s="323">
        <v>25</v>
      </c>
      <c r="Q18" s="323">
        <v>15</v>
      </c>
      <c r="R18" s="323">
        <v>22</v>
      </c>
      <c r="S18" s="323">
        <v>11</v>
      </c>
      <c r="T18" s="323">
        <v>23</v>
      </c>
      <c r="U18" s="324">
        <v>17</v>
      </c>
    </row>
    <row r="19" spans="1:23" x14ac:dyDescent="0.25">
      <c r="A19" s="322" t="s">
        <v>186</v>
      </c>
      <c r="B19" s="325">
        <v>51</v>
      </c>
      <c r="C19" s="325">
        <v>63</v>
      </c>
      <c r="D19" s="325">
        <v>58</v>
      </c>
      <c r="E19" s="325">
        <v>36</v>
      </c>
      <c r="F19" s="325">
        <v>42</v>
      </c>
      <c r="G19" s="325">
        <v>51</v>
      </c>
      <c r="H19" s="325">
        <v>32</v>
      </c>
      <c r="I19" s="325">
        <v>26</v>
      </c>
      <c r="J19" s="325">
        <v>33</v>
      </c>
      <c r="K19" s="325">
        <v>21</v>
      </c>
      <c r="L19" s="325">
        <v>20</v>
      </c>
      <c r="M19" s="325">
        <v>28</v>
      </c>
      <c r="N19" s="325">
        <v>18</v>
      </c>
      <c r="O19" s="325">
        <v>14</v>
      </c>
      <c r="P19" s="325">
        <v>26</v>
      </c>
      <c r="Q19" s="325">
        <v>21</v>
      </c>
      <c r="R19" s="325">
        <v>20</v>
      </c>
      <c r="S19" s="325">
        <v>19</v>
      </c>
      <c r="T19" s="325">
        <v>17</v>
      </c>
      <c r="U19" s="326">
        <v>14</v>
      </c>
    </row>
    <row r="20" spans="1:23" x14ac:dyDescent="0.25">
      <c r="A20" s="322" t="s">
        <v>187</v>
      </c>
      <c r="B20" s="323">
        <v>29</v>
      </c>
      <c r="C20" s="323">
        <v>42</v>
      </c>
      <c r="D20" s="323">
        <v>27</v>
      </c>
      <c r="E20" s="323">
        <v>30</v>
      </c>
      <c r="F20" s="323">
        <v>35</v>
      </c>
      <c r="G20" s="323">
        <v>29</v>
      </c>
      <c r="H20" s="323">
        <v>19</v>
      </c>
      <c r="I20" s="323">
        <v>12</v>
      </c>
      <c r="J20" s="323">
        <v>15</v>
      </c>
      <c r="K20" s="323">
        <v>15</v>
      </c>
      <c r="L20" s="323">
        <v>19</v>
      </c>
      <c r="M20" s="323">
        <v>19</v>
      </c>
      <c r="N20" s="323">
        <v>17</v>
      </c>
      <c r="O20" s="323">
        <v>15</v>
      </c>
      <c r="P20" s="323">
        <v>15</v>
      </c>
      <c r="Q20" s="323">
        <v>15</v>
      </c>
      <c r="R20" s="323">
        <v>9</v>
      </c>
      <c r="S20" s="323">
        <v>13</v>
      </c>
      <c r="T20" s="323">
        <v>13</v>
      </c>
      <c r="U20" s="324">
        <v>14</v>
      </c>
      <c r="W20" s="327" t="s">
        <v>188</v>
      </c>
    </row>
    <row r="21" spans="1:23" x14ac:dyDescent="0.25">
      <c r="A21" s="322" t="s">
        <v>189</v>
      </c>
      <c r="B21" s="325">
        <v>44</v>
      </c>
      <c r="C21" s="325">
        <v>45</v>
      </c>
      <c r="D21" s="325">
        <v>37</v>
      </c>
      <c r="E21" s="325">
        <v>50</v>
      </c>
      <c r="F21" s="325">
        <v>31</v>
      </c>
      <c r="G21" s="325">
        <v>39</v>
      </c>
      <c r="H21" s="325">
        <v>46</v>
      </c>
      <c r="I21" s="325">
        <v>24</v>
      </c>
      <c r="J21" s="325">
        <v>22</v>
      </c>
      <c r="K21" s="325">
        <v>20</v>
      </c>
      <c r="L21" s="325">
        <v>26</v>
      </c>
      <c r="M21" s="325">
        <v>15</v>
      </c>
      <c r="N21" s="325">
        <v>21</v>
      </c>
      <c r="O21" s="325">
        <v>28</v>
      </c>
      <c r="P21" s="325">
        <v>18</v>
      </c>
      <c r="Q21" s="325">
        <v>25</v>
      </c>
      <c r="R21" s="325">
        <v>18</v>
      </c>
      <c r="S21" s="325">
        <v>33</v>
      </c>
      <c r="T21" s="325">
        <v>25</v>
      </c>
      <c r="U21" s="326">
        <v>14</v>
      </c>
    </row>
    <row r="22" spans="1:23" x14ac:dyDescent="0.25">
      <c r="A22" s="314" t="s">
        <v>190</v>
      </c>
      <c r="B22" s="317">
        <v>37</v>
      </c>
      <c r="C22" s="317">
        <v>30</v>
      </c>
      <c r="D22" s="317">
        <v>42</v>
      </c>
      <c r="E22" s="317">
        <v>24</v>
      </c>
      <c r="F22" s="317">
        <v>29</v>
      </c>
      <c r="G22" s="317">
        <v>32</v>
      </c>
      <c r="H22" s="317">
        <v>20</v>
      </c>
      <c r="I22" s="317">
        <v>27</v>
      </c>
      <c r="J22" s="317">
        <v>21</v>
      </c>
      <c r="K22" s="317">
        <v>28</v>
      </c>
      <c r="L22" s="317">
        <v>19</v>
      </c>
      <c r="M22" s="317">
        <v>19</v>
      </c>
      <c r="N22" s="317">
        <v>26</v>
      </c>
      <c r="O22" s="317">
        <v>27</v>
      </c>
      <c r="P22" s="317">
        <v>22</v>
      </c>
      <c r="Q22" s="317">
        <v>17</v>
      </c>
      <c r="R22" s="317">
        <v>27</v>
      </c>
      <c r="S22" s="317">
        <v>15</v>
      </c>
      <c r="T22" s="317">
        <v>28</v>
      </c>
      <c r="U22" s="318">
        <v>25</v>
      </c>
    </row>
    <row r="23" spans="1:23" x14ac:dyDescent="0.25">
      <c r="A23" s="314" t="s">
        <v>191</v>
      </c>
      <c r="B23" s="315">
        <v>357</v>
      </c>
      <c r="C23" s="315">
        <v>341</v>
      </c>
      <c r="D23" s="315">
        <v>388</v>
      </c>
      <c r="E23" s="315">
        <v>408</v>
      </c>
      <c r="F23" s="315">
        <v>368</v>
      </c>
      <c r="G23" s="315">
        <v>324</v>
      </c>
      <c r="H23" s="315">
        <v>320</v>
      </c>
      <c r="I23" s="315">
        <v>329</v>
      </c>
      <c r="J23" s="315">
        <v>288</v>
      </c>
      <c r="K23" s="315">
        <v>254</v>
      </c>
      <c r="L23" s="315">
        <v>243</v>
      </c>
      <c r="M23" s="315">
        <v>242</v>
      </c>
      <c r="N23" s="315">
        <v>273</v>
      </c>
      <c r="O23" s="315">
        <v>233</v>
      </c>
      <c r="P23" s="315">
        <v>235</v>
      </c>
      <c r="Q23" s="315">
        <v>218</v>
      </c>
      <c r="R23" s="315">
        <v>242</v>
      </c>
      <c r="S23" s="315">
        <v>206</v>
      </c>
      <c r="T23" s="315">
        <v>223</v>
      </c>
      <c r="U23" s="316">
        <v>176</v>
      </c>
    </row>
    <row r="24" spans="1:23" x14ac:dyDescent="0.25">
      <c r="A24" s="314" t="s">
        <v>192</v>
      </c>
      <c r="B24" s="317">
        <v>462</v>
      </c>
      <c r="C24" s="317">
        <v>448</v>
      </c>
      <c r="D24" s="317">
        <v>444</v>
      </c>
      <c r="E24" s="317">
        <v>455</v>
      </c>
      <c r="F24" s="317">
        <v>428</v>
      </c>
      <c r="G24" s="317">
        <v>409</v>
      </c>
      <c r="H24" s="317">
        <v>366</v>
      </c>
      <c r="I24" s="317">
        <v>353</v>
      </c>
      <c r="J24" s="317">
        <v>301</v>
      </c>
      <c r="K24" s="317">
        <v>292</v>
      </c>
      <c r="L24" s="317">
        <v>271</v>
      </c>
      <c r="M24" s="317">
        <v>267</v>
      </c>
      <c r="N24" s="317">
        <v>224</v>
      </c>
      <c r="O24" s="317">
        <v>231</v>
      </c>
      <c r="P24" s="317">
        <v>232</v>
      </c>
      <c r="Q24" s="317">
        <v>254</v>
      </c>
      <c r="R24" s="317">
        <v>236</v>
      </c>
      <c r="S24" s="317">
        <v>201</v>
      </c>
      <c r="T24" s="317">
        <v>207</v>
      </c>
      <c r="U24" s="318">
        <v>160</v>
      </c>
    </row>
    <row r="25" spans="1:23" x14ac:dyDescent="0.25">
      <c r="A25" s="314" t="s">
        <v>193</v>
      </c>
      <c r="B25" s="315">
        <v>59</v>
      </c>
      <c r="C25" s="315">
        <v>69</v>
      </c>
      <c r="D25" s="315">
        <v>49</v>
      </c>
      <c r="E25" s="315">
        <v>40</v>
      </c>
      <c r="F25" s="315">
        <v>57</v>
      </c>
      <c r="G25" s="315">
        <v>59</v>
      </c>
      <c r="H25" s="315">
        <v>37</v>
      </c>
      <c r="I25" s="315">
        <v>35</v>
      </c>
      <c r="J25" s="315">
        <v>46</v>
      </c>
      <c r="K25" s="315">
        <v>48</v>
      </c>
      <c r="L25" s="315">
        <v>37</v>
      </c>
      <c r="M25" s="315">
        <v>51</v>
      </c>
      <c r="N25" s="315">
        <v>22</v>
      </c>
      <c r="O25" s="315">
        <v>41</v>
      </c>
      <c r="P25" s="315">
        <v>43</v>
      </c>
      <c r="Q25" s="315">
        <v>42</v>
      </c>
      <c r="R25" s="315">
        <v>33</v>
      </c>
      <c r="S25" s="315">
        <v>45</v>
      </c>
      <c r="T25" s="315">
        <v>29</v>
      </c>
      <c r="U25" s="316">
        <v>18</v>
      </c>
    </row>
    <row r="26" spans="1:23" x14ac:dyDescent="0.25">
      <c r="A26" s="314" t="s">
        <v>194</v>
      </c>
      <c r="B26" s="317">
        <v>173</v>
      </c>
      <c r="C26" s="317">
        <v>168</v>
      </c>
      <c r="D26" s="317">
        <v>151</v>
      </c>
      <c r="E26" s="317">
        <v>159</v>
      </c>
      <c r="F26" s="317">
        <v>163</v>
      </c>
      <c r="G26" s="317">
        <v>185</v>
      </c>
      <c r="H26" s="317">
        <v>128</v>
      </c>
      <c r="I26" s="317">
        <v>120</v>
      </c>
      <c r="J26" s="317">
        <v>135</v>
      </c>
      <c r="K26" s="317">
        <v>138</v>
      </c>
      <c r="L26" s="317">
        <v>104</v>
      </c>
      <c r="M26" s="317">
        <v>123</v>
      </c>
      <c r="N26" s="317">
        <v>98</v>
      </c>
      <c r="O26" s="317">
        <v>101</v>
      </c>
      <c r="P26" s="317">
        <v>94</v>
      </c>
      <c r="Q26" s="317">
        <v>117</v>
      </c>
      <c r="R26" s="317">
        <v>100</v>
      </c>
      <c r="S26" s="317">
        <v>127</v>
      </c>
      <c r="T26" s="317">
        <v>104</v>
      </c>
      <c r="U26" s="318">
        <v>61</v>
      </c>
    </row>
    <row r="27" spans="1:23" x14ac:dyDescent="0.25">
      <c r="A27" s="314" t="s">
        <v>195</v>
      </c>
      <c r="B27" s="315">
        <v>365</v>
      </c>
      <c r="C27" s="315">
        <v>391</v>
      </c>
      <c r="D27" s="315">
        <v>350</v>
      </c>
      <c r="E27" s="315">
        <v>379</v>
      </c>
      <c r="F27" s="315">
        <v>400</v>
      </c>
      <c r="G27" s="315">
        <v>383</v>
      </c>
      <c r="H27" s="315">
        <v>356</v>
      </c>
      <c r="I27" s="315">
        <v>364</v>
      </c>
      <c r="J27" s="315">
        <v>325</v>
      </c>
      <c r="K27" s="315">
        <v>279</v>
      </c>
      <c r="L27" s="315">
        <v>271</v>
      </c>
      <c r="M27" s="315">
        <v>229</v>
      </c>
      <c r="N27" s="315">
        <v>254</v>
      </c>
      <c r="O27" s="315">
        <v>209</v>
      </c>
      <c r="P27" s="315">
        <v>225</v>
      </c>
      <c r="Q27" s="315">
        <v>192</v>
      </c>
      <c r="R27" s="315">
        <v>208</v>
      </c>
      <c r="S27" s="315">
        <v>210</v>
      </c>
      <c r="T27" s="315">
        <v>210</v>
      </c>
      <c r="U27" s="316">
        <v>161</v>
      </c>
    </row>
    <row r="28" spans="1:23" x14ac:dyDescent="0.25">
      <c r="A28" s="314" t="s">
        <v>196</v>
      </c>
      <c r="B28" s="317">
        <v>212</v>
      </c>
      <c r="C28" s="317">
        <v>196</v>
      </c>
      <c r="D28" s="317">
        <v>173</v>
      </c>
      <c r="E28" s="317">
        <v>166</v>
      </c>
      <c r="F28" s="317">
        <v>166</v>
      </c>
      <c r="G28" s="317">
        <v>180</v>
      </c>
      <c r="H28" s="317">
        <v>150</v>
      </c>
      <c r="I28" s="317">
        <v>125</v>
      </c>
      <c r="J28" s="317">
        <v>121</v>
      </c>
      <c r="K28" s="317">
        <v>106</v>
      </c>
      <c r="L28" s="317">
        <v>100</v>
      </c>
      <c r="M28" s="317">
        <v>95</v>
      </c>
      <c r="N28" s="317">
        <v>123</v>
      </c>
      <c r="O28" s="317">
        <v>98</v>
      </c>
      <c r="P28" s="317">
        <v>110</v>
      </c>
      <c r="Q28" s="317">
        <v>106</v>
      </c>
      <c r="R28" s="317">
        <v>90</v>
      </c>
      <c r="S28" s="317">
        <v>105</v>
      </c>
      <c r="T28" s="317">
        <v>71</v>
      </c>
      <c r="U28" s="318">
        <v>95</v>
      </c>
    </row>
    <row r="30" spans="1:23" x14ac:dyDescent="0.25">
      <c r="A30" s="302" t="s">
        <v>23</v>
      </c>
      <c r="B30" s="328" t="s">
        <v>2</v>
      </c>
      <c r="C30" s="259" t="s">
        <v>3</v>
      </c>
      <c r="D30" s="308" t="s">
        <v>4</v>
      </c>
      <c r="E30" s="308" t="s">
        <v>5</v>
      </c>
      <c r="F30" s="308" t="s">
        <v>6</v>
      </c>
      <c r="G30" s="308" t="s">
        <v>7</v>
      </c>
      <c r="H30" s="308" t="s">
        <v>8</v>
      </c>
      <c r="I30" s="308" t="s">
        <v>9</v>
      </c>
      <c r="J30" s="308" t="s">
        <v>10</v>
      </c>
      <c r="K30" s="308" t="s">
        <v>11</v>
      </c>
      <c r="L30" s="308" t="s">
        <v>12</v>
      </c>
      <c r="M30" s="308" t="s">
        <v>13</v>
      </c>
      <c r="N30" s="308" t="s">
        <v>14</v>
      </c>
      <c r="O30" s="308" t="s">
        <v>15</v>
      </c>
      <c r="P30" s="308" t="s">
        <v>16</v>
      </c>
      <c r="Q30" s="308" t="s">
        <v>17</v>
      </c>
      <c r="R30" s="308" t="s">
        <v>18</v>
      </c>
      <c r="S30" s="308" t="s">
        <v>19</v>
      </c>
      <c r="T30" s="328" t="s">
        <v>20</v>
      </c>
      <c r="U30" s="308" t="s">
        <v>147</v>
      </c>
    </row>
    <row r="31" spans="1:23" x14ac:dyDescent="0.25">
      <c r="A31" s="329" t="s">
        <v>197</v>
      </c>
      <c r="B31" s="242">
        <v>56976981</v>
      </c>
      <c r="C31" s="242">
        <v>57089824</v>
      </c>
      <c r="D31" s="242">
        <v>57399184</v>
      </c>
      <c r="E31" s="242">
        <v>57828179</v>
      </c>
      <c r="F31" s="242">
        <v>58166682</v>
      </c>
      <c r="G31" s="242">
        <v>58399860.5</v>
      </c>
      <c r="H31" s="242">
        <v>58756247</v>
      </c>
      <c r="I31" s="242">
        <v>59211180.5</v>
      </c>
      <c r="J31" s="242">
        <v>59555454</v>
      </c>
      <c r="K31" s="242">
        <v>59819406.5</v>
      </c>
      <c r="L31" s="242">
        <v>60026841</v>
      </c>
      <c r="M31" s="242">
        <v>60191247</v>
      </c>
      <c r="N31" s="242">
        <v>60311613</v>
      </c>
      <c r="O31" s="242">
        <v>60320707</v>
      </c>
      <c r="P31" s="242">
        <v>60229604.5</v>
      </c>
      <c r="Q31" s="242">
        <v>60115223</v>
      </c>
      <c r="R31" s="242">
        <v>60002251.5</v>
      </c>
      <c r="S31" s="242">
        <v>59877221</v>
      </c>
      <c r="T31" s="242">
        <v>59729080.5</v>
      </c>
      <c r="U31" s="242">
        <v>59438850.5</v>
      </c>
    </row>
    <row r="32" spans="1:23" x14ac:dyDescent="0.25">
      <c r="A32" s="314" t="s">
        <v>198</v>
      </c>
      <c r="B32" s="330">
        <v>4216073.5</v>
      </c>
      <c r="C32" s="330">
        <v>4217430</v>
      </c>
      <c r="D32" s="330">
        <v>4241394</v>
      </c>
      <c r="E32" s="330">
        <v>4272570</v>
      </c>
      <c r="F32" s="330">
        <v>4290344.5</v>
      </c>
      <c r="G32" s="330">
        <v>4301110.5</v>
      </c>
      <c r="H32" s="330">
        <v>4332145.5</v>
      </c>
      <c r="I32" s="330">
        <v>4373691.5</v>
      </c>
      <c r="J32" s="330">
        <v>4395341</v>
      </c>
      <c r="K32" s="330">
        <v>4406229.5</v>
      </c>
      <c r="L32" s="330">
        <v>4413816</v>
      </c>
      <c r="M32" s="330">
        <v>4421280.5</v>
      </c>
      <c r="N32" s="330">
        <v>4423370</v>
      </c>
      <c r="O32" s="330">
        <v>4412243</v>
      </c>
      <c r="P32" s="330">
        <v>4393894</v>
      </c>
      <c r="Q32" s="330">
        <v>4377287</v>
      </c>
      <c r="R32" s="330">
        <v>4360129.5</v>
      </c>
      <c r="S32" s="330">
        <v>4339238</v>
      </c>
      <c r="T32" s="330">
        <v>4319891</v>
      </c>
      <c r="U32" s="330">
        <v>4293081</v>
      </c>
    </row>
    <row r="33" spans="1:21" x14ac:dyDescent="0.25">
      <c r="A33" s="314" t="s">
        <v>199</v>
      </c>
      <c r="B33" s="330">
        <v>119310</v>
      </c>
      <c r="C33" s="330">
        <v>119865</v>
      </c>
      <c r="D33" s="330">
        <v>121037.5</v>
      </c>
      <c r="E33" s="330">
        <v>122245.5</v>
      </c>
      <c r="F33" s="330">
        <v>123319</v>
      </c>
      <c r="G33" s="330">
        <v>124237.5</v>
      </c>
      <c r="H33" s="330">
        <v>125147</v>
      </c>
      <c r="I33" s="330">
        <v>126086.5</v>
      </c>
      <c r="J33" s="330">
        <v>126736</v>
      </c>
      <c r="K33" s="330">
        <v>127055</v>
      </c>
      <c r="L33" s="330">
        <v>127229</v>
      </c>
      <c r="M33" s="330">
        <v>127628</v>
      </c>
      <c r="N33" s="330">
        <v>128098</v>
      </c>
      <c r="O33" s="330">
        <v>128108.5</v>
      </c>
      <c r="P33" s="330">
        <v>127501</v>
      </c>
      <c r="Q33" s="330">
        <v>126853.5</v>
      </c>
      <c r="R33" s="330">
        <v>126445</v>
      </c>
      <c r="S33" s="330">
        <v>125933</v>
      </c>
      <c r="T33" s="330">
        <v>125343.5</v>
      </c>
      <c r="U33" s="330">
        <v>124561.5</v>
      </c>
    </row>
    <row r="34" spans="1:21" x14ac:dyDescent="0.25">
      <c r="A34" s="314" t="s">
        <v>200</v>
      </c>
      <c r="B34" s="330">
        <v>1574575</v>
      </c>
      <c r="C34" s="330">
        <v>1569172.5</v>
      </c>
      <c r="D34" s="330">
        <v>1570551.5</v>
      </c>
      <c r="E34" s="330">
        <v>1576761.5</v>
      </c>
      <c r="F34" s="330">
        <v>1580756.5</v>
      </c>
      <c r="G34" s="330">
        <v>1580857</v>
      </c>
      <c r="H34" s="330">
        <v>1582131.5</v>
      </c>
      <c r="I34" s="330">
        <v>1586625.5</v>
      </c>
      <c r="J34" s="330">
        <v>1590669.5</v>
      </c>
      <c r="K34" s="330">
        <v>1592065</v>
      </c>
      <c r="L34" s="330">
        <v>1591344.5</v>
      </c>
      <c r="M34" s="330">
        <v>1588709</v>
      </c>
      <c r="N34" s="330">
        <v>1583822</v>
      </c>
      <c r="O34" s="330">
        <v>1574874.5</v>
      </c>
      <c r="P34" s="330">
        <v>1563584.5</v>
      </c>
      <c r="Q34" s="330">
        <v>1554560.5</v>
      </c>
      <c r="R34" s="330">
        <v>1546460</v>
      </c>
      <c r="S34" s="330">
        <v>1537260.5</v>
      </c>
      <c r="T34" s="330">
        <v>1528903</v>
      </c>
      <c r="U34" s="330">
        <v>1521660.5</v>
      </c>
    </row>
    <row r="35" spans="1:21" x14ac:dyDescent="0.25">
      <c r="A35" s="314" t="s">
        <v>201</v>
      </c>
      <c r="B35" s="330">
        <v>9018996.5</v>
      </c>
      <c r="C35" s="330">
        <v>9058102</v>
      </c>
      <c r="D35" s="330">
        <v>9127898</v>
      </c>
      <c r="E35" s="330">
        <v>9236668</v>
      </c>
      <c r="F35" s="330">
        <v>9335331</v>
      </c>
      <c r="G35" s="330">
        <v>9401184</v>
      </c>
      <c r="H35" s="330">
        <v>9474509</v>
      </c>
      <c r="I35" s="330">
        <v>9560640.5</v>
      </c>
      <c r="J35" s="330">
        <v>9637209</v>
      </c>
      <c r="K35" s="330">
        <v>9708363.5</v>
      </c>
      <c r="L35" s="330">
        <v>9778562</v>
      </c>
      <c r="M35" s="330">
        <v>9844276</v>
      </c>
      <c r="N35" s="330">
        <v>9903655</v>
      </c>
      <c r="O35" s="330">
        <v>9942269</v>
      </c>
      <c r="P35" s="330">
        <v>9956608</v>
      </c>
      <c r="Q35" s="330">
        <v>9964433</v>
      </c>
      <c r="R35" s="330">
        <v>9978690.5</v>
      </c>
      <c r="S35" s="330">
        <v>9998897.5</v>
      </c>
      <c r="T35" s="330">
        <v>10019217.5</v>
      </c>
      <c r="U35" s="330">
        <v>10004578</v>
      </c>
    </row>
    <row r="36" spans="1:21" x14ac:dyDescent="0.25">
      <c r="A36" s="314" t="s">
        <v>202</v>
      </c>
      <c r="B36" s="330">
        <v>937522.5</v>
      </c>
      <c r="C36" s="330">
        <v>943994.5</v>
      </c>
      <c r="D36" s="330">
        <v>953408.5</v>
      </c>
      <c r="E36" s="330">
        <v>964189</v>
      </c>
      <c r="F36" s="330">
        <v>975015.5</v>
      </c>
      <c r="G36" s="330">
        <v>984704.5</v>
      </c>
      <c r="H36" s="330">
        <v>995571.5</v>
      </c>
      <c r="I36" s="330">
        <v>1007393.5</v>
      </c>
      <c r="J36" s="330">
        <v>1017459.5</v>
      </c>
      <c r="K36" s="330">
        <v>1026110</v>
      </c>
      <c r="L36" s="330">
        <v>1033737</v>
      </c>
      <c r="M36" s="330">
        <v>1041144.5</v>
      </c>
      <c r="N36" s="330">
        <v>1048628</v>
      </c>
      <c r="O36" s="330">
        <v>1054192</v>
      </c>
      <c r="P36" s="330">
        <v>1057973.5</v>
      </c>
      <c r="Q36" s="330">
        <v>1061749.5</v>
      </c>
      <c r="R36" s="330">
        <v>1066236</v>
      </c>
      <c r="S36" s="330">
        <v>1071386</v>
      </c>
      <c r="T36" s="330">
        <v>1076051.5</v>
      </c>
      <c r="U36" s="330">
        <v>1077573.5</v>
      </c>
    </row>
    <row r="37" spans="1:21" x14ac:dyDescent="0.25">
      <c r="A37" s="314" t="s">
        <v>203</v>
      </c>
      <c r="B37" s="330">
        <v>4518089.5</v>
      </c>
      <c r="C37" s="330">
        <v>4545045</v>
      </c>
      <c r="D37" s="330">
        <v>4592492</v>
      </c>
      <c r="E37" s="330">
        <v>4648713.5</v>
      </c>
      <c r="F37" s="330">
        <v>4692351</v>
      </c>
      <c r="G37" s="330">
        <v>4724567.5</v>
      </c>
      <c r="H37" s="330">
        <v>4767714.5</v>
      </c>
      <c r="I37" s="330">
        <v>4820200.5</v>
      </c>
      <c r="J37" s="330">
        <v>4853855.5</v>
      </c>
      <c r="K37" s="330">
        <v>4871489</v>
      </c>
      <c r="L37" s="330">
        <v>4883467</v>
      </c>
      <c r="M37" s="330">
        <v>4894371.5</v>
      </c>
      <c r="N37" s="330">
        <v>4903563.5</v>
      </c>
      <c r="O37" s="330">
        <v>4904203</v>
      </c>
      <c r="P37" s="330">
        <v>4896671</v>
      </c>
      <c r="Q37" s="330">
        <v>4887010.5</v>
      </c>
      <c r="R37" s="330">
        <v>4882154.5</v>
      </c>
      <c r="S37" s="330">
        <v>4882763</v>
      </c>
      <c r="T37" s="330">
        <v>4881861.5</v>
      </c>
      <c r="U37" s="330">
        <v>4874481.5</v>
      </c>
    </row>
    <row r="38" spans="1:21" x14ac:dyDescent="0.25">
      <c r="A38" s="314" t="s">
        <v>204</v>
      </c>
      <c r="B38" s="330">
        <v>1182975.5</v>
      </c>
      <c r="C38" s="330">
        <v>1187406.5</v>
      </c>
      <c r="D38" s="330">
        <v>1193216.5</v>
      </c>
      <c r="E38" s="330">
        <v>1198841.5</v>
      </c>
      <c r="F38" s="330">
        <v>1202599</v>
      </c>
      <c r="G38" s="330">
        <v>1205989</v>
      </c>
      <c r="H38" s="330">
        <v>1212594.5</v>
      </c>
      <c r="I38" s="330">
        <v>1220856</v>
      </c>
      <c r="J38" s="330">
        <v>1225281.5</v>
      </c>
      <c r="K38" s="330">
        <v>1225635.5</v>
      </c>
      <c r="L38" s="330">
        <v>1224501.5</v>
      </c>
      <c r="M38" s="330">
        <v>1224314.5</v>
      </c>
      <c r="N38" s="330">
        <v>1224985.5</v>
      </c>
      <c r="O38" s="330">
        <v>1223324</v>
      </c>
      <c r="P38" s="330">
        <v>1218936</v>
      </c>
      <c r="Q38" s="330">
        <v>1214508.5</v>
      </c>
      <c r="R38" s="330">
        <v>1211982</v>
      </c>
      <c r="S38" s="330">
        <v>1210784.5</v>
      </c>
      <c r="T38" s="330">
        <v>1208315</v>
      </c>
      <c r="U38" s="330">
        <v>1203863</v>
      </c>
    </row>
    <row r="39" spans="1:21" x14ac:dyDescent="0.25">
      <c r="A39" s="314" t="s">
        <v>205</v>
      </c>
      <c r="B39" s="330">
        <v>3984686.5</v>
      </c>
      <c r="C39" s="330">
        <v>4018756.5</v>
      </c>
      <c r="D39" s="330">
        <v>4057645.5</v>
      </c>
      <c r="E39" s="330">
        <v>4105190.5</v>
      </c>
      <c r="F39" s="330">
        <v>4146253</v>
      </c>
      <c r="G39" s="330">
        <v>4178970</v>
      </c>
      <c r="H39" s="330">
        <v>4220850</v>
      </c>
      <c r="I39" s="330">
        <v>4276345</v>
      </c>
      <c r="J39" s="330">
        <v>4323220</v>
      </c>
      <c r="K39" s="330">
        <v>4356043</v>
      </c>
      <c r="L39" s="330">
        <v>4381454.5</v>
      </c>
      <c r="M39" s="330">
        <v>4403386</v>
      </c>
      <c r="N39" s="330">
        <v>4423849.5</v>
      </c>
      <c r="O39" s="330">
        <v>4433309</v>
      </c>
      <c r="P39" s="330">
        <v>4434928.5</v>
      </c>
      <c r="Q39" s="330">
        <v>4437624</v>
      </c>
      <c r="R39" s="330">
        <v>4442844</v>
      </c>
      <c r="S39" s="330">
        <v>4452686.5</v>
      </c>
      <c r="T39" s="330">
        <v>4461786</v>
      </c>
      <c r="U39" s="330">
        <v>4451528</v>
      </c>
    </row>
    <row r="40" spans="1:21" x14ac:dyDescent="0.25">
      <c r="A40" s="314" t="s">
        <v>206</v>
      </c>
      <c r="B40" s="330">
        <v>3496983</v>
      </c>
      <c r="C40" s="330">
        <v>3506191</v>
      </c>
      <c r="D40" s="330">
        <v>3528473</v>
      </c>
      <c r="E40" s="330">
        <v>3559319.5</v>
      </c>
      <c r="F40" s="330">
        <v>3584229</v>
      </c>
      <c r="G40" s="330">
        <v>3602236</v>
      </c>
      <c r="H40" s="330">
        <v>3630581</v>
      </c>
      <c r="I40" s="330">
        <v>3666772</v>
      </c>
      <c r="J40" s="330">
        <v>3694977</v>
      </c>
      <c r="K40" s="330">
        <v>3716427.5</v>
      </c>
      <c r="L40" s="330">
        <v>3729899</v>
      </c>
      <c r="M40" s="330">
        <v>3738536</v>
      </c>
      <c r="N40" s="330">
        <v>3743915</v>
      </c>
      <c r="O40" s="330">
        <v>3741668.5</v>
      </c>
      <c r="P40" s="330">
        <v>3732733</v>
      </c>
      <c r="Q40" s="330">
        <v>3723906.5</v>
      </c>
      <c r="R40" s="330">
        <v>3716719.5</v>
      </c>
      <c r="S40" s="330">
        <v>3706695.5</v>
      </c>
      <c r="T40" s="330">
        <v>3696949</v>
      </c>
      <c r="U40" s="330">
        <v>3692710</v>
      </c>
    </row>
    <row r="41" spans="1:21" x14ac:dyDescent="0.25">
      <c r="A41" s="314" t="s">
        <v>207</v>
      </c>
      <c r="B41" s="330">
        <v>825181.5</v>
      </c>
      <c r="C41" s="330">
        <v>828556</v>
      </c>
      <c r="D41" s="330">
        <v>836362.5</v>
      </c>
      <c r="E41" s="330">
        <v>845781.5</v>
      </c>
      <c r="F41" s="330">
        <v>852664.5</v>
      </c>
      <c r="G41" s="330">
        <v>857181</v>
      </c>
      <c r="H41" s="330">
        <v>864552.5</v>
      </c>
      <c r="I41" s="330">
        <v>874969</v>
      </c>
      <c r="J41" s="330">
        <v>882288.5</v>
      </c>
      <c r="K41" s="330">
        <v>887193.5</v>
      </c>
      <c r="L41" s="330">
        <v>889928.5</v>
      </c>
      <c r="M41" s="330">
        <v>891574.5</v>
      </c>
      <c r="N41" s="330">
        <v>892420.5</v>
      </c>
      <c r="O41" s="330">
        <v>890193.5</v>
      </c>
      <c r="P41" s="330">
        <v>886190</v>
      </c>
      <c r="Q41" s="330">
        <v>882542</v>
      </c>
      <c r="R41" s="330">
        <v>878734.5</v>
      </c>
      <c r="S41" s="330">
        <v>875110.5</v>
      </c>
      <c r="T41" s="330">
        <v>871954.5</v>
      </c>
      <c r="U41" s="330">
        <v>867808.5</v>
      </c>
    </row>
    <row r="42" spans="1:21" x14ac:dyDescent="0.25">
      <c r="A42" s="314" t="s">
        <v>208</v>
      </c>
      <c r="B42" s="330">
        <v>1458734.5</v>
      </c>
      <c r="C42" s="330">
        <v>1458746.5</v>
      </c>
      <c r="D42" s="330">
        <v>1472599</v>
      </c>
      <c r="E42" s="330">
        <v>1487110.5</v>
      </c>
      <c r="F42" s="330">
        <v>1497497</v>
      </c>
      <c r="G42" s="330">
        <v>1504936</v>
      </c>
      <c r="H42" s="330">
        <v>1516627.5</v>
      </c>
      <c r="I42" s="330">
        <v>1533264</v>
      </c>
      <c r="J42" s="330">
        <v>1544027</v>
      </c>
      <c r="K42" s="330">
        <v>1548208</v>
      </c>
      <c r="L42" s="330">
        <v>1549813</v>
      </c>
      <c r="M42" s="330">
        <v>1550839</v>
      </c>
      <c r="N42" s="330">
        <v>1550573</v>
      </c>
      <c r="O42" s="330">
        <v>1547673.5</v>
      </c>
      <c r="P42" s="330">
        <v>1542155.5</v>
      </c>
      <c r="Q42" s="330">
        <v>1535451</v>
      </c>
      <c r="R42" s="330">
        <v>1529395.5</v>
      </c>
      <c r="S42" s="330">
        <v>1523326</v>
      </c>
      <c r="T42" s="330">
        <v>1516496.5</v>
      </c>
      <c r="U42" s="330">
        <v>1505454</v>
      </c>
    </row>
    <row r="43" spans="1:21" x14ac:dyDescent="0.25">
      <c r="A43" s="314" t="s">
        <v>209</v>
      </c>
      <c r="B43" s="330">
        <v>5117063.5</v>
      </c>
      <c r="C43" s="330">
        <v>5128473.5</v>
      </c>
      <c r="D43" s="330">
        <v>5162751</v>
      </c>
      <c r="E43" s="330">
        <v>5213470.5</v>
      </c>
      <c r="F43" s="330">
        <v>5258978</v>
      </c>
      <c r="G43" s="330">
        <v>5300141</v>
      </c>
      <c r="H43" s="330">
        <v>5358469.5</v>
      </c>
      <c r="I43" s="330">
        <v>5428004.5</v>
      </c>
      <c r="J43" s="330">
        <v>5489012.5</v>
      </c>
      <c r="K43" s="330">
        <v>5539536</v>
      </c>
      <c r="L43" s="330">
        <v>5584376</v>
      </c>
      <c r="M43" s="330">
        <v>5642235</v>
      </c>
      <c r="N43" s="330">
        <v>5701359.5</v>
      </c>
      <c r="O43" s="330">
        <v>5734427</v>
      </c>
      <c r="P43" s="330">
        <v>5753203.5</v>
      </c>
      <c r="Q43" s="330">
        <v>5767800</v>
      </c>
      <c r="R43" s="330">
        <v>5774349</v>
      </c>
      <c r="S43" s="330">
        <v>5773841</v>
      </c>
      <c r="T43" s="330">
        <v>5764388</v>
      </c>
      <c r="U43" s="330">
        <v>5743049.5</v>
      </c>
    </row>
    <row r="44" spans="1:21" x14ac:dyDescent="0.25">
      <c r="A44" s="319" t="s">
        <v>137</v>
      </c>
      <c r="B44" s="251">
        <v>1261743.5</v>
      </c>
      <c r="C44" s="251">
        <v>1264910</v>
      </c>
      <c r="D44" s="251">
        <v>1273145.5</v>
      </c>
      <c r="E44" s="251">
        <v>1282907.5</v>
      </c>
      <c r="F44" s="251">
        <v>1290078</v>
      </c>
      <c r="G44" s="251">
        <v>1294934</v>
      </c>
      <c r="H44" s="251">
        <v>1304088</v>
      </c>
      <c r="I44" s="251">
        <v>1316597</v>
      </c>
      <c r="J44" s="251">
        <v>1323951</v>
      </c>
      <c r="K44" s="251">
        <v>1327617.5</v>
      </c>
      <c r="L44" s="251">
        <v>1330422</v>
      </c>
      <c r="M44" s="251">
        <v>1332103.5</v>
      </c>
      <c r="N44" s="251">
        <v>1331250.5</v>
      </c>
      <c r="O44" s="251">
        <v>1327877</v>
      </c>
      <c r="P44" s="251">
        <v>1322565</v>
      </c>
      <c r="Q44" s="251">
        <v>1316612</v>
      </c>
      <c r="R44" s="251">
        <v>1309994.5</v>
      </c>
      <c r="S44" s="251">
        <v>1303352</v>
      </c>
      <c r="T44" s="251">
        <v>1297293</v>
      </c>
      <c r="U44" s="251">
        <v>1287476.5</v>
      </c>
    </row>
    <row r="45" spans="1:21" x14ac:dyDescent="0.25">
      <c r="A45" s="322" t="s">
        <v>210</v>
      </c>
      <c r="B45" s="331">
        <v>297574.5</v>
      </c>
      <c r="C45" s="331">
        <v>297548</v>
      </c>
      <c r="D45" s="331">
        <v>299356</v>
      </c>
      <c r="E45" s="331">
        <v>301733</v>
      </c>
      <c r="F45" s="331">
        <v>302853</v>
      </c>
      <c r="G45" s="331">
        <v>303160</v>
      </c>
      <c r="H45" s="331">
        <v>304168.5</v>
      </c>
      <c r="I45" s="331">
        <v>305871</v>
      </c>
      <c r="J45" s="331">
        <v>306159</v>
      </c>
      <c r="K45" s="331">
        <v>305971.5</v>
      </c>
      <c r="L45" s="331">
        <v>306162</v>
      </c>
      <c r="M45" s="331">
        <v>306239.5</v>
      </c>
      <c r="N45" s="331">
        <v>305959</v>
      </c>
      <c r="O45" s="331">
        <v>304887.5</v>
      </c>
      <c r="P45" s="331">
        <v>303223.5</v>
      </c>
      <c r="Q45" s="331">
        <v>301536.5</v>
      </c>
      <c r="R45" s="331">
        <v>299923</v>
      </c>
      <c r="S45" s="331">
        <v>298198.5</v>
      </c>
      <c r="T45" s="331">
        <v>296075.5</v>
      </c>
      <c r="U45" s="331">
        <v>292824.5</v>
      </c>
    </row>
    <row r="46" spans="1:21" x14ac:dyDescent="0.25">
      <c r="A46" s="322" t="s">
        <v>211</v>
      </c>
      <c r="B46" s="331">
        <v>287024.5</v>
      </c>
      <c r="C46" s="331">
        <v>288185</v>
      </c>
      <c r="D46" s="331">
        <v>290695</v>
      </c>
      <c r="E46" s="331">
        <v>293773.5</v>
      </c>
      <c r="F46" s="331">
        <v>296541.5</v>
      </c>
      <c r="G46" s="331">
        <v>298852.5</v>
      </c>
      <c r="H46" s="331">
        <v>301727</v>
      </c>
      <c r="I46" s="331">
        <v>305333.5</v>
      </c>
      <c r="J46" s="331">
        <v>308051.5</v>
      </c>
      <c r="K46" s="331">
        <v>309293.5</v>
      </c>
      <c r="L46" s="331">
        <v>309851.5</v>
      </c>
      <c r="M46" s="331">
        <v>310431</v>
      </c>
      <c r="N46" s="331">
        <v>310440</v>
      </c>
      <c r="O46" s="331">
        <v>309915.5</v>
      </c>
      <c r="P46" s="331">
        <v>309000</v>
      </c>
      <c r="Q46" s="331">
        <v>308006.5</v>
      </c>
      <c r="R46" s="331">
        <v>306790.5</v>
      </c>
      <c r="S46" s="331">
        <v>305592.5</v>
      </c>
      <c r="T46" s="331">
        <v>304595.5</v>
      </c>
      <c r="U46" s="331">
        <v>302502</v>
      </c>
    </row>
    <row r="47" spans="1:21" x14ac:dyDescent="0.25">
      <c r="A47" s="322" t="s">
        <v>212</v>
      </c>
      <c r="B47" s="331">
        <v>295247.5</v>
      </c>
      <c r="C47" s="331">
        <v>296679</v>
      </c>
      <c r="D47" s="331">
        <v>298979.5</v>
      </c>
      <c r="E47" s="331">
        <v>301582.5</v>
      </c>
      <c r="F47" s="331">
        <v>304008</v>
      </c>
      <c r="G47" s="331">
        <v>306240.5</v>
      </c>
      <c r="H47" s="331">
        <v>309734.5</v>
      </c>
      <c r="I47" s="331">
        <v>314008</v>
      </c>
      <c r="J47" s="331">
        <v>316994.5</v>
      </c>
      <c r="K47" s="331">
        <v>319190</v>
      </c>
      <c r="L47" s="331">
        <v>320803</v>
      </c>
      <c r="M47" s="331">
        <v>321690</v>
      </c>
      <c r="N47" s="331">
        <v>322141</v>
      </c>
      <c r="O47" s="331">
        <v>322050.5</v>
      </c>
      <c r="P47" s="331">
        <v>321270</v>
      </c>
      <c r="Q47" s="331">
        <v>320359</v>
      </c>
      <c r="R47" s="331">
        <v>319021</v>
      </c>
      <c r="S47" s="331">
        <v>317700</v>
      </c>
      <c r="T47" s="331">
        <v>316864.5</v>
      </c>
      <c r="U47" s="331">
        <v>315122.5</v>
      </c>
    </row>
    <row r="48" spans="1:21" x14ac:dyDescent="0.25">
      <c r="A48" s="322" t="s">
        <v>213</v>
      </c>
      <c r="B48" s="331">
        <v>381897</v>
      </c>
      <c r="C48" s="331">
        <v>382498</v>
      </c>
      <c r="D48" s="331">
        <v>384115</v>
      </c>
      <c r="E48" s="331">
        <v>385818.5</v>
      </c>
      <c r="F48" s="331">
        <v>386675.5</v>
      </c>
      <c r="G48" s="331">
        <v>386681</v>
      </c>
      <c r="H48" s="331">
        <v>388458</v>
      </c>
      <c r="I48" s="331">
        <v>391384.5</v>
      </c>
      <c r="J48" s="331">
        <v>392746</v>
      </c>
      <c r="K48" s="331">
        <v>393162.5</v>
      </c>
      <c r="L48" s="331">
        <v>393605.5</v>
      </c>
      <c r="M48" s="331">
        <v>393743</v>
      </c>
      <c r="N48" s="331">
        <v>392710.5</v>
      </c>
      <c r="O48" s="331">
        <v>391023.5</v>
      </c>
      <c r="P48" s="331">
        <v>389071.5</v>
      </c>
      <c r="Q48" s="331">
        <v>386710</v>
      </c>
      <c r="R48" s="331">
        <v>384260</v>
      </c>
      <c r="S48" s="331">
        <v>381861</v>
      </c>
      <c r="T48" s="331">
        <v>379757.5</v>
      </c>
      <c r="U48" s="331">
        <v>377027.5</v>
      </c>
    </row>
    <row r="49" spans="1:21" x14ac:dyDescent="0.25">
      <c r="A49" s="322" t="s">
        <v>214</v>
      </c>
      <c r="B49" s="331">
        <v>320829</v>
      </c>
      <c r="C49" s="331">
        <v>320285.5</v>
      </c>
      <c r="D49" s="331">
        <v>320370</v>
      </c>
      <c r="E49" s="331">
        <v>320043.5</v>
      </c>
      <c r="F49" s="331">
        <v>319090</v>
      </c>
      <c r="G49" s="331">
        <v>317894.5</v>
      </c>
      <c r="H49" s="331">
        <v>317497</v>
      </c>
      <c r="I49" s="331">
        <v>317369.5</v>
      </c>
      <c r="J49" s="331">
        <v>316510.5</v>
      </c>
      <c r="K49" s="331">
        <v>315377.5</v>
      </c>
      <c r="L49" s="331">
        <v>314366</v>
      </c>
      <c r="M49" s="331">
        <v>313662</v>
      </c>
      <c r="N49" s="331">
        <v>313152.5</v>
      </c>
      <c r="O49" s="331">
        <v>312147.5</v>
      </c>
      <c r="P49" s="331">
        <v>310712</v>
      </c>
      <c r="Q49" s="331">
        <v>309213</v>
      </c>
      <c r="R49" s="331">
        <v>307482</v>
      </c>
      <c r="S49" s="331">
        <v>305177</v>
      </c>
      <c r="T49" s="331">
        <v>302153</v>
      </c>
      <c r="U49" s="331">
        <v>297405</v>
      </c>
    </row>
    <row r="50" spans="1:21" x14ac:dyDescent="0.25">
      <c r="A50" s="314" t="s">
        <v>215</v>
      </c>
      <c r="B50" s="330">
        <v>5704049.5</v>
      </c>
      <c r="C50" s="330">
        <v>5702432.5</v>
      </c>
      <c r="D50" s="330">
        <v>5718172</v>
      </c>
      <c r="E50" s="330">
        <v>5745445.5</v>
      </c>
      <c r="F50" s="330">
        <v>5761434.5</v>
      </c>
      <c r="G50" s="330">
        <v>5764841</v>
      </c>
      <c r="H50" s="330">
        <v>5775654</v>
      </c>
      <c r="I50" s="330">
        <v>5788566</v>
      </c>
      <c r="J50" s="330">
        <v>5799775.5</v>
      </c>
      <c r="K50" s="330">
        <v>5815145.5</v>
      </c>
      <c r="L50" s="330">
        <v>5825210</v>
      </c>
      <c r="M50" s="330">
        <v>5824011.5</v>
      </c>
      <c r="N50" s="330">
        <v>5816599</v>
      </c>
      <c r="O50" s="330">
        <v>5808569</v>
      </c>
      <c r="P50" s="330">
        <v>5797576.5</v>
      </c>
      <c r="Q50" s="330">
        <v>5783718.5</v>
      </c>
      <c r="R50" s="330">
        <v>5769771.5</v>
      </c>
      <c r="S50" s="330">
        <v>5751590</v>
      </c>
      <c r="T50" s="330">
        <v>5726217</v>
      </c>
      <c r="U50" s="330">
        <v>5668201.5</v>
      </c>
    </row>
    <row r="51" spans="1:21" x14ac:dyDescent="0.25">
      <c r="A51" s="314" t="s">
        <v>216</v>
      </c>
      <c r="B51" s="330">
        <v>4023374</v>
      </c>
      <c r="C51" s="330">
        <v>4022903.5</v>
      </c>
      <c r="D51" s="330">
        <v>4029977</v>
      </c>
      <c r="E51" s="330">
        <v>4041514.5</v>
      </c>
      <c r="F51" s="330">
        <v>4050984</v>
      </c>
      <c r="G51" s="330">
        <v>4055610</v>
      </c>
      <c r="H51" s="330">
        <v>4064342</v>
      </c>
      <c r="I51" s="330">
        <v>4075696.5</v>
      </c>
      <c r="J51" s="330">
        <v>4085130</v>
      </c>
      <c r="K51" s="330">
        <v>4095834.5</v>
      </c>
      <c r="L51" s="330">
        <v>4102177.5</v>
      </c>
      <c r="M51" s="330">
        <v>4096663.5</v>
      </c>
      <c r="N51" s="330">
        <v>4084159</v>
      </c>
      <c r="O51" s="330">
        <v>4070528.5</v>
      </c>
      <c r="P51" s="330">
        <v>4053502</v>
      </c>
      <c r="Q51" s="330">
        <v>4033901</v>
      </c>
      <c r="R51" s="330">
        <v>4012516.5</v>
      </c>
      <c r="S51" s="330">
        <v>3988247</v>
      </c>
      <c r="T51" s="330">
        <v>3964416.5</v>
      </c>
      <c r="U51" s="330">
        <v>3943541</v>
      </c>
    </row>
    <row r="52" spans="1:21" x14ac:dyDescent="0.25">
      <c r="A52" s="314" t="s">
        <v>217</v>
      </c>
      <c r="B52" s="330">
        <v>598253.5</v>
      </c>
      <c r="C52" s="330">
        <v>596186</v>
      </c>
      <c r="D52" s="330">
        <v>594887</v>
      </c>
      <c r="E52" s="330">
        <v>593845</v>
      </c>
      <c r="F52" s="330">
        <v>591648</v>
      </c>
      <c r="G52" s="330">
        <v>588321</v>
      </c>
      <c r="H52" s="330">
        <v>586312</v>
      </c>
      <c r="I52" s="330">
        <v>585501.5</v>
      </c>
      <c r="J52" s="330">
        <v>583764</v>
      </c>
      <c r="K52" s="330">
        <v>581704</v>
      </c>
      <c r="L52" s="330">
        <v>580075</v>
      </c>
      <c r="M52" s="330">
        <v>578455</v>
      </c>
      <c r="N52" s="330">
        <v>576682</v>
      </c>
      <c r="O52" s="330">
        <v>574525</v>
      </c>
      <c r="P52" s="330">
        <v>571561.5</v>
      </c>
      <c r="Q52" s="330">
        <v>568146</v>
      </c>
      <c r="R52" s="330">
        <v>564686.5</v>
      </c>
      <c r="S52" s="330">
        <v>560777.5</v>
      </c>
      <c r="T52" s="330">
        <v>555920.5</v>
      </c>
      <c r="U52" s="330">
        <v>549192</v>
      </c>
    </row>
    <row r="53" spans="1:21" x14ac:dyDescent="0.25">
      <c r="A53" s="314" t="s">
        <v>218</v>
      </c>
      <c r="B53" s="330">
        <v>2013453.5</v>
      </c>
      <c r="C53" s="330">
        <v>2003976</v>
      </c>
      <c r="D53" s="330">
        <v>2000182</v>
      </c>
      <c r="E53" s="330">
        <v>1996312</v>
      </c>
      <c r="F53" s="330">
        <v>1986988.5</v>
      </c>
      <c r="G53" s="330">
        <v>1976943.5</v>
      </c>
      <c r="H53" s="330">
        <v>1975502</v>
      </c>
      <c r="I53" s="330">
        <v>1977807</v>
      </c>
      <c r="J53" s="330">
        <v>1975085.5</v>
      </c>
      <c r="K53" s="330">
        <v>1972836.5</v>
      </c>
      <c r="L53" s="330">
        <v>1970292.5</v>
      </c>
      <c r="M53" s="330">
        <v>1965483</v>
      </c>
      <c r="N53" s="330">
        <v>1960328</v>
      </c>
      <c r="O53" s="330">
        <v>1954979.5</v>
      </c>
      <c r="P53" s="330">
        <v>1947409</v>
      </c>
      <c r="Q53" s="330">
        <v>1939091</v>
      </c>
      <c r="R53" s="330">
        <v>1929677</v>
      </c>
      <c r="S53" s="330">
        <v>1918139</v>
      </c>
      <c r="T53" s="330">
        <v>1903065.5</v>
      </c>
      <c r="U53" s="330">
        <v>1877355.5</v>
      </c>
    </row>
    <row r="54" spans="1:21" x14ac:dyDescent="0.25">
      <c r="A54" s="314" t="s">
        <v>219</v>
      </c>
      <c r="B54" s="330">
        <v>4972687</v>
      </c>
      <c r="C54" s="330">
        <v>4966348</v>
      </c>
      <c r="D54" s="330">
        <v>4971243.5</v>
      </c>
      <c r="E54" s="330">
        <v>4981159</v>
      </c>
      <c r="F54" s="330">
        <v>4988270</v>
      </c>
      <c r="G54" s="330">
        <v>4993579.5</v>
      </c>
      <c r="H54" s="330">
        <v>5005903</v>
      </c>
      <c r="I54" s="330">
        <v>5023701</v>
      </c>
      <c r="J54" s="330">
        <v>5037740.5</v>
      </c>
      <c r="K54" s="330">
        <v>5051763.5</v>
      </c>
      <c r="L54" s="330">
        <v>5060714</v>
      </c>
      <c r="M54" s="330">
        <v>5057743</v>
      </c>
      <c r="N54" s="330">
        <v>5047647</v>
      </c>
      <c r="O54" s="330">
        <v>5035010</v>
      </c>
      <c r="P54" s="330">
        <v>5016333</v>
      </c>
      <c r="Q54" s="330">
        <v>4991150</v>
      </c>
      <c r="R54" s="330">
        <v>4960044</v>
      </c>
      <c r="S54" s="330">
        <v>4925368</v>
      </c>
      <c r="T54" s="330">
        <v>4891919</v>
      </c>
      <c r="U54" s="330">
        <v>4854497.5</v>
      </c>
    </row>
    <row r="55" spans="1:21" x14ac:dyDescent="0.25">
      <c r="A55" s="314" t="s">
        <v>220</v>
      </c>
      <c r="B55" s="330">
        <v>1632399.5</v>
      </c>
      <c r="C55" s="330">
        <v>1631043.5</v>
      </c>
      <c r="D55" s="330">
        <v>1633378</v>
      </c>
      <c r="E55" s="330">
        <v>1636090.5</v>
      </c>
      <c r="F55" s="330">
        <v>1638851</v>
      </c>
      <c r="G55" s="330">
        <v>1641623</v>
      </c>
      <c r="H55" s="330">
        <v>1646055</v>
      </c>
      <c r="I55" s="330">
        <v>1651093.5</v>
      </c>
      <c r="J55" s="330">
        <v>1653420</v>
      </c>
      <c r="K55" s="330">
        <v>1654772</v>
      </c>
      <c r="L55" s="330">
        <v>1655456</v>
      </c>
      <c r="M55" s="330">
        <v>1654831</v>
      </c>
      <c r="N55" s="330">
        <v>1653555.5</v>
      </c>
      <c r="O55" s="330">
        <v>1650585</v>
      </c>
      <c r="P55" s="330">
        <v>1645567</v>
      </c>
      <c r="Q55" s="330">
        <v>1639665.5</v>
      </c>
      <c r="R55" s="330">
        <v>1633939.5</v>
      </c>
      <c r="S55" s="330">
        <v>1626648.5</v>
      </c>
      <c r="T55" s="330">
        <v>1616939</v>
      </c>
      <c r="U55" s="330">
        <v>1600832.5</v>
      </c>
    </row>
    <row r="57" spans="1:21" x14ac:dyDescent="0.25">
      <c r="A57" s="302" t="s">
        <v>221</v>
      </c>
      <c r="B57" s="328" t="s">
        <v>2</v>
      </c>
      <c r="C57" s="259" t="s">
        <v>3</v>
      </c>
      <c r="D57" s="308" t="s">
        <v>4</v>
      </c>
      <c r="E57" s="308" t="s">
        <v>5</v>
      </c>
      <c r="F57" s="308" t="s">
        <v>6</v>
      </c>
      <c r="G57" s="308" t="s">
        <v>7</v>
      </c>
      <c r="H57" s="308" t="s">
        <v>8</v>
      </c>
      <c r="I57" s="308" t="s">
        <v>9</v>
      </c>
      <c r="J57" s="308" t="s">
        <v>10</v>
      </c>
      <c r="K57" s="308" t="s">
        <v>11</v>
      </c>
      <c r="L57" s="308" t="s">
        <v>12</v>
      </c>
      <c r="M57" s="308" t="s">
        <v>13</v>
      </c>
      <c r="N57" s="308" t="s">
        <v>14</v>
      </c>
      <c r="O57" s="308" t="s">
        <v>15</v>
      </c>
      <c r="P57" s="308" t="s">
        <v>16</v>
      </c>
      <c r="Q57" s="308" t="s">
        <v>17</v>
      </c>
      <c r="R57" s="308" t="s">
        <v>18</v>
      </c>
      <c r="S57" s="308" t="s">
        <v>19</v>
      </c>
      <c r="T57" s="328" t="s">
        <v>20</v>
      </c>
      <c r="U57" s="308" t="s">
        <v>147</v>
      </c>
    </row>
    <row r="58" spans="1:21" x14ac:dyDescent="0.25">
      <c r="A58" s="329" t="s">
        <v>27</v>
      </c>
      <c r="B58" s="332">
        <f>B4/B31*1000000</f>
        <v>124.54152318108959</v>
      </c>
      <c r="C58" s="332">
        <f t="shared" ref="C58:U58" si="0">C4/C31*1000000</f>
        <v>122.26347028149885</v>
      </c>
      <c r="D58" s="332">
        <f t="shared" si="0"/>
        <v>114.3396045490821</v>
      </c>
      <c r="E58" s="332">
        <f t="shared" si="0"/>
        <v>105.86534291525936</v>
      </c>
      <c r="F58" s="332">
        <f t="shared" si="0"/>
        <v>100.02289626903594</v>
      </c>
      <c r="G58" s="332">
        <f t="shared" si="0"/>
        <v>97.072149684330157</v>
      </c>
      <c r="H58" s="332">
        <f t="shared" si="0"/>
        <v>87.326884577907094</v>
      </c>
      <c r="I58" s="332">
        <f t="shared" si="0"/>
        <v>79.799118343874269</v>
      </c>
      <c r="J58" s="332">
        <f t="shared" si="0"/>
        <v>71.143778032487177</v>
      </c>
      <c r="K58" s="332">
        <f t="shared" si="0"/>
        <v>68.773667956735736</v>
      </c>
      <c r="L58" s="332">
        <f t="shared" si="0"/>
        <v>64.304566685426607</v>
      </c>
      <c r="M58" s="332">
        <f t="shared" si="0"/>
        <v>62.351258481154247</v>
      </c>
      <c r="N58" s="332">
        <f t="shared" si="0"/>
        <v>56.390466625391028</v>
      </c>
      <c r="O58" s="332">
        <f t="shared" si="0"/>
        <v>56.050404051132894</v>
      </c>
      <c r="P58" s="332">
        <f t="shared" si="0"/>
        <v>56.915532294421759</v>
      </c>
      <c r="Q58" s="332">
        <f t="shared" si="0"/>
        <v>54.61179109324771</v>
      </c>
      <c r="R58" s="332">
        <f t="shared" si="0"/>
        <v>56.297887421774497</v>
      </c>
      <c r="S58" s="332">
        <f t="shared" si="0"/>
        <v>55.680606820413395</v>
      </c>
      <c r="T58" s="332">
        <f t="shared" si="0"/>
        <v>53.123201854748125</v>
      </c>
      <c r="U58" s="332">
        <f t="shared" si="0"/>
        <v>40.293511396220559</v>
      </c>
    </row>
    <row r="59" spans="1:21" x14ac:dyDescent="0.25">
      <c r="A59" s="314" t="s">
        <v>198</v>
      </c>
      <c r="B59" s="332">
        <f t="shared" ref="B59:U71" si="1">B5/B32*1000000</f>
        <v>133.53657140939313</v>
      </c>
      <c r="C59" s="332">
        <f t="shared" si="1"/>
        <v>140.13273486459764</v>
      </c>
      <c r="D59" s="332">
        <f t="shared" si="1"/>
        <v>134.15400691376468</v>
      </c>
      <c r="E59" s="332">
        <f t="shared" si="1"/>
        <v>115.85532829187116</v>
      </c>
      <c r="F59" s="332">
        <f t="shared" si="1"/>
        <v>105.58592672453226</v>
      </c>
      <c r="G59" s="332">
        <f t="shared" si="1"/>
        <v>93.929230602189818</v>
      </c>
      <c r="H59" s="332">
        <f t="shared" si="1"/>
        <v>90.48634216002209</v>
      </c>
      <c r="I59" s="332">
        <f t="shared" si="1"/>
        <v>75.908417408955344</v>
      </c>
      <c r="J59" s="332">
        <f t="shared" si="1"/>
        <v>72.121821719861998</v>
      </c>
      <c r="K59" s="332">
        <f t="shared" si="1"/>
        <v>74.213111232630979</v>
      </c>
      <c r="L59" s="332">
        <f t="shared" si="1"/>
        <v>72.499623908200974</v>
      </c>
      <c r="M59" s="332">
        <f t="shared" si="1"/>
        <v>64.687142107360074</v>
      </c>
      <c r="N59" s="332">
        <f t="shared" si="1"/>
        <v>58.552641990156829</v>
      </c>
      <c r="O59" s="332">
        <f t="shared" si="1"/>
        <v>60.060155345025194</v>
      </c>
      <c r="P59" s="332">
        <f t="shared" si="1"/>
        <v>55.986785297961219</v>
      </c>
      <c r="Q59" s="332">
        <f t="shared" si="1"/>
        <v>56.427645708403396</v>
      </c>
      <c r="R59" s="332">
        <f t="shared" si="1"/>
        <v>63.988925099587064</v>
      </c>
      <c r="S59" s="332">
        <f t="shared" si="1"/>
        <v>57.844257447966669</v>
      </c>
      <c r="T59" s="332">
        <f t="shared" si="1"/>
        <v>53.705058761899316</v>
      </c>
      <c r="U59" s="332">
        <f t="shared" si="1"/>
        <v>42.393795970772508</v>
      </c>
    </row>
    <row r="60" spans="1:21" x14ac:dyDescent="0.25">
      <c r="A60" s="314" t="s">
        <v>199</v>
      </c>
      <c r="B60" s="332">
        <f t="shared" si="1"/>
        <v>134.10443382784342</v>
      </c>
      <c r="C60" s="332">
        <f t="shared" si="1"/>
        <v>175.19709673382556</v>
      </c>
      <c r="D60" s="332">
        <f t="shared" si="1"/>
        <v>132.19043684808429</v>
      </c>
      <c r="E60" s="332">
        <f t="shared" si="1"/>
        <v>139.06442363931598</v>
      </c>
      <c r="F60" s="332">
        <f t="shared" si="1"/>
        <v>105.41765664658325</v>
      </c>
      <c r="G60" s="332">
        <f t="shared" si="1"/>
        <v>48.294597041955932</v>
      </c>
      <c r="H60" s="332">
        <f t="shared" si="1"/>
        <v>79.906030508122456</v>
      </c>
      <c r="I60" s="332">
        <f t="shared" si="1"/>
        <v>79.310631986770986</v>
      </c>
      <c r="J60" s="332">
        <f t="shared" si="1"/>
        <v>63.123343012245925</v>
      </c>
      <c r="K60" s="332">
        <f t="shared" si="1"/>
        <v>86.576679390815002</v>
      </c>
      <c r="L60" s="332">
        <f t="shared" si="1"/>
        <v>70.738589472525916</v>
      </c>
      <c r="M60" s="332">
        <f t="shared" si="1"/>
        <v>86.187983828000128</v>
      </c>
      <c r="N60" s="332">
        <f t="shared" si="1"/>
        <v>54.645661915096255</v>
      </c>
      <c r="O60" s="332">
        <f t="shared" si="1"/>
        <v>101.47648282510528</v>
      </c>
      <c r="P60" s="332">
        <f t="shared" si="1"/>
        <v>54.901530184076989</v>
      </c>
      <c r="Q60" s="332">
        <f t="shared" si="1"/>
        <v>23.649327767858196</v>
      </c>
      <c r="R60" s="332">
        <f t="shared" si="1"/>
        <v>63.26861481276444</v>
      </c>
      <c r="S60" s="332">
        <f t="shared" si="1"/>
        <v>95.288764660573477</v>
      </c>
      <c r="T60" s="332">
        <f t="shared" si="1"/>
        <v>31.912304985898746</v>
      </c>
      <c r="U60" s="333"/>
    </row>
    <row r="61" spans="1:21" x14ac:dyDescent="0.25">
      <c r="A61" s="314" t="s">
        <v>200</v>
      </c>
      <c r="B61" s="332">
        <f t="shared" si="1"/>
        <v>109.87091754917994</v>
      </c>
      <c r="C61" s="332">
        <f t="shared" si="1"/>
        <v>97.503620538850882</v>
      </c>
      <c r="D61" s="332">
        <f t="shared" si="1"/>
        <v>83.410190624121526</v>
      </c>
      <c r="E61" s="332">
        <f t="shared" si="1"/>
        <v>79.27641561517072</v>
      </c>
      <c r="F61" s="332">
        <f t="shared" si="1"/>
        <v>69.586935116192777</v>
      </c>
      <c r="G61" s="332">
        <f t="shared" si="1"/>
        <v>74.643057531452882</v>
      </c>
      <c r="H61" s="332">
        <f t="shared" si="1"/>
        <v>57.517342901016761</v>
      </c>
      <c r="I61" s="332">
        <f t="shared" si="1"/>
        <v>54.833355445251577</v>
      </c>
      <c r="J61" s="332">
        <f t="shared" si="1"/>
        <v>47.778624032207823</v>
      </c>
      <c r="K61" s="332">
        <f t="shared" si="1"/>
        <v>52.761664881773044</v>
      </c>
      <c r="L61" s="332">
        <f t="shared" si="1"/>
        <v>50.271955569645669</v>
      </c>
      <c r="M61" s="332">
        <f t="shared" si="1"/>
        <v>55.390886562611527</v>
      </c>
      <c r="N61" s="332">
        <f t="shared" si="1"/>
        <v>53.667646995685125</v>
      </c>
      <c r="O61" s="332">
        <f t="shared" si="1"/>
        <v>36.828331400375077</v>
      </c>
      <c r="P61" s="332">
        <f t="shared" si="1"/>
        <v>56.920492624479202</v>
      </c>
      <c r="Q61" s="332">
        <f t="shared" si="1"/>
        <v>37.309580424821036</v>
      </c>
      <c r="R61" s="332">
        <f t="shared" si="1"/>
        <v>56.257517168242309</v>
      </c>
      <c r="S61" s="332">
        <f t="shared" si="1"/>
        <v>80.662971565326757</v>
      </c>
      <c r="T61" s="332">
        <f t="shared" si="1"/>
        <v>41.860078762354448</v>
      </c>
      <c r="U61" s="332">
        <f t="shared" si="1"/>
        <v>38.773432050053216</v>
      </c>
    </row>
    <row r="62" spans="1:21" x14ac:dyDescent="0.25">
      <c r="A62" s="314" t="s">
        <v>201</v>
      </c>
      <c r="B62" s="332">
        <f t="shared" si="1"/>
        <v>118.97110726232125</v>
      </c>
      <c r="C62" s="332">
        <f t="shared" si="1"/>
        <v>114.92473809634733</v>
      </c>
      <c r="D62" s="332">
        <f t="shared" si="1"/>
        <v>107.0345001664129</v>
      </c>
      <c r="E62" s="332">
        <f t="shared" si="1"/>
        <v>93.431960529489643</v>
      </c>
      <c r="F62" s="332">
        <f t="shared" si="1"/>
        <v>87.945462244456039</v>
      </c>
      <c r="G62" s="332">
        <f t="shared" si="1"/>
        <v>93.286122258643161</v>
      </c>
      <c r="H62" s="332">
        <f t="shared" si="1"/>
        <v>81.692887726424672</v>
      </c>
      <c r="I62" s="332">
        <f t="shared" si="1"/>
        <v>71.124941890660978</v>
      </c>
      <c r="J62" s="332">
        <f t="shared" si="1"/>
        <v>62.569982657842118</v>
      </c>
      <c r="K62" s="332">
        <f t="shared" si="1"/>
        <v>58.197244056632201</v>
      </c>
      <c r="L62" s="332">
        <f t="shared" si="1"/>
        <v>54.404727402658999</v>
      </c>
      <c r="M62" s="332">
        <f t="shared" si="1"/>
        <v>55.768448588804297</v>
      </c>
      <c r="N62" s="332">
        <f t="shared" si="1"/>
        <v>44.226096325043628</v>
      </c>
      <c r="O62" s="332">
        <f t="shared" si="1"/>
        <v>45.060136675038663</v>
      </c>
      <c r="P62" s="332">
        <f t="shared" si="1"/>
        <v>48.008317692129687</v>
      </c>
      <c r="Q62" s="332">
        <f t="shared" si="1"/>
        <v>43.554911754637722</v>
      </c>
      <c r="R62" s="332">
        <f t="shared" si="1"/>
        <v>42.390331677287719</v>
      </c>
      <c r="S62" s="332">
        <f t="shared" si="1"/>
        <v>48.305325662154253</v>
      </c>
      <c r="T62" s="332">
        <f t="shared" si="1"/>
        <v>43.715988798526432</v>
      </c>
      <c r="U62" s="332">
        <f t="shared" si="1"/>
        <v>31.685494380672527</v>
      </c>
    </row>
    <row r="63" spans="1:21" x14ac:dyDescent="0.25">
      <c r="A63" s="314" t="s">
        <v>202</v>
      </c>
      <c r="B63" s="332">
        <f t="shared" si="1"/>
        <v>157.86287795759569</v>
      </c>
      <c r="C63" s="332">
        <f t="shared" si="1"/>
        <v>133.47535393479515</v>
      </c>
      <c r="D63" s="332">
        <f t="shared" si="1"/>
        <v>136.35288546305176</v>
      </c>
      <c r="E63" s="332">
        <f t="shared" si="1"/>
        <v>128.60549124704804</v>
      </c>
      <c r="F63" s="332">
        <f t="shared" si="1"/>
        <v>119.99809233801925</v>
      </c>
      <c r="G63" s="332">
        <f t="shared" si="1"/>
        <v>95.460110114252558</v>
      </c>
      <c r="H63" s="332">
        <f t="shared" si="1"/>
        <v>87.386993299828291</v>
      </c>
      <c r="I63" s="332">
        <f t="shared" si="1"/>
        <v>72.464235673547634</v>
      </c>
      <c r="J63" s="332">
        <f t="shared" si="1"/>
        <v>58.970406193072058</v>
      </c>
      <c r="K63" s="332">
        <f t="shared" si="1"/>
        <v>57.498708715439868</v>
      </c>
      <c r="L63" s="332">
        <f t="shared" si="1"/>
        <v>56.107114285354982</v>
      </c>
      <c r="M63" s="332">
        <f t="shared" si="1"/>
        <v>70.115147321049093</v>
      </c>
      <c r="N63" s="332">
        <f t="shared" si="1"/>
        <v>56.263994476592266</v>
      </c>
      <c r="O63" s="332">
        <f t="shared" si="1"/>
        <v>56.915628272648625</v>
      </c>
      <c r="P63" s="332">
        <f t="shared" si="1"/>
        <v>73.725854192000085</v>
      </c>
      <c r="Q63" s="332">
        <f t="shared" si="1"/>
        <v>65.928922029160361</v>
      </c>
      <c r="R63" s="332">
        <f t="shared" si="1"/>
        <v>55.334841442232303</v>
      </c>
      <c r="S63" s="332">
        <f t="shared" si="1"/>
        <v>58.802336412833469</v>
      </c>
      <c r="T63" s="332">
        <f t="shared" si="1"/>
        <v>65.981972052452889</v>
      </c>
      <c r="U63" s="332">
        <f t="shared" si="1"/>
        <v>51.968612813882302</v>
      </c>
    </row>
    <row r="64" spans="1:21" x14ac:dyDescent="0.25">
      <c r="A64" s="314" t="s">
        <v>203</v>
      </c>
      <c r="B64" s="332">
        <f t="shared" si="1"/>
        <v>153.38341571144176</v>
      </c>
      <c r="C64" s="332">
        <f t="shared" si="1"/>
        <v>143.01288546098004</v>
      </c>
      <c r="D64" s="332">
        <f t="shared" si="1"/>
        <v>154.81790714061123</v>
      </c>
      <c r="E64" s="332">
        <f t="shared" si="1"/>
        <v>119.17275607541742</v>
      </c>
      <c r="F64" s="332">
        <f t="shared" si="1"/>
        <v>118.27759688054027</v>
      </c>
      <c r="G64" s="332">
        <f t="shared" si="1"/>
        <v>117.04775093169904</v>
      </c>
      <c r="H64" s="332">
        <f t="shared" si="1"/>
        <v>112.84232728281025</v>
      </c>
      <c r="I64" s="332">
        <f t="shared" si="1"/>
        <v>95.01679442587502</v>
      </c>
      <c r="J64" s="332">
        <f t="shared" si="1"/>
        <v>69.841386913969728</v>
      </c>
      <c r="K64" s="332">
        <f t="shared" si="1"/>
        <v>81.289314211732801</v>
      </c>
      <c r="L64" s="332">
        <f t="shared" si="1"/>
        <v>75.561071673055224</v>
      </c>
      <c r="M64" s="332">
        <f t="shared" si="1"/>
        <v>76.822938348672551</v>
      </c>
      <c r="N64" s="332">
        <f t="shared" si="1"/>
        <v>60.976063632091233</v>
      </c>
      <c r="O64" s="332">
        <f t="shared" si="1"/>
        <v>66.269687449724245</v>
      </c>
      <c r="P64" s="332">
        <f t="shared" si="1"/>
        <v>64.329418905211313</v>
      </c>
      <c r="Q64" s="332">
        <f t="shared" si="1"/>
        <v>70.390681583352446</v>
      </c>
      <c r="R64" s="332">
        <f t="shared" si="1"/>
        <v>61.653108274226064</v>
      </c>
      <c r="S64" s="332">
        <f t="shared" si="1"/>
        <v>63.693445698675113</v>
      </c>
      <c r="T64" s="332">
        <f t="shared" si="1"/>
        <v>68.826204922036396</v>
      </c>
      <c r="U64" s="332">
        <f t="shared" si="1"/>
        <v>46.979355650442002</v>
      </c>
    </row>
    <row r="65" spans="1:21" x14ac:dyDescent="0.25">
      <c r="A65" s="314" t="s">
        <v>204</v>
      </c>
      <c r="B65" s="332">
        <f t="shared" si="1"/>
        <v>174.98249118430601</v>
      </c>
      <c r="C65" s="332">
        <f t="shared" si="1"/>
        <v>170.96082933687831</v>
      </c>
      <c r="D65" s="332">
        <f t="shared" si="1"/>
        <v>155.88118333931854</v>
      </c>
      <c r="E65" s="332">
        <f t="shared" si="1"/>
        <v>127.62320957357582</v>
      </c>
      <c r="F65" s="332">
        <f t="shared" si="1"/>
        <v>138.86590625802947</v>
      </c>
      <c r="G65" s="332">
        <f t="shared" si="1"/>
        <v>117.7456842475346</v>
      </c>
      <c r="H65" s="332">
        <f t="shared" si="1"/>
        <v>102.26007127691904</v>
      </c>
      <c r="I65" s="332">
        <f t="shared" si="1"/>
        <v>90.1007162187842</v>
      </c>
      <c r="J65" s="332">
        <f t="shared" si="1"/>
        <v>95.488261268941059</v>
      </c>
      <c r="K65" s="332">
        <f t="shared" si="1"/>
        <v>84.03803577817385</v>
      </c>
      <c r="L65" s="332">
        <f t="shared" si="1"/>
        <v>68.599344304600677</v>
      </c>
      <c r="M65" s="332">
        <f t="shared" si="1"/>
        <v>69.426605663822485</v>
      </c>
      <c r="N65" s="332">
        <f t="shared" si="1"/>
        <v>67.755904049476513</v>
      </c>
      <c r="O65" s="332">
        <f t="shared" si="1"/>
        <v>81.744492873515114</v>
      </c>
      <c r="P65" s="332">
        <f t="shared" si="1"/>
        <v>57.427133171881053</v>
      </c>
      <c r="Q65" s="332">
        <f t="shared" si="1"/>
        <v>55.166349185699396</v>
      </c>
      <c r="R65" s="332">
        <f t="shared" si="1"/>
        <v>56.931538587206745</v>
      </c>
      <c r="S65" s="332">
        <f t="shared" si="1"/>
        <v>63.595131916538406</v>
      </c>
      <c r="T65" s="332">
        <f t="shared" si="1"/>
        <v>59.587110976856202</v>
      </c>
      <c r="U65" s="332">
        <f t="shared" si="1"/>
        <v>39.040987221967953</v>
      </c>
    </row>
    <row r="66" spans="1:21" x14ac:dyDescent="0.25">
      <c r="A66" s="314" t="s">
        <v>205</v>
      </c>
      <c r="B66" s="332">
        <f t="shared" si="1"/>
        <v>204.03110759152568</v>
      </c>
      <c r="C66" s="332">
        <f t="shared" si="1"/>
        <v>196.32938696335546</v>
      </c>
      <c r="D66" s="332">
        <f t="shared" si="1"/>
        <v>186.31494545297267</v>
      </c>
      <c r="E66" s="332">
        <f t="shared" si="1"/>
        <v>165.88755138159848</v>
      </c>
      <c r="F66" s="332">
        <f t="shared" si="1"/>
        <v>153.1503263307859</v>
      </c>
      <c r="G66" s="332">
        <f t="shared" si="1"/>
        <v>128.97915036480282</v>
      </c>
      <c r="H66" s="332">
        <f t="shared" si="1"/>
        <v>125.8040442091048</v>
      </c>
      <c r="I66" s="332">
        <f t="shared" si="1"/>
        <v>122.30070305365915</v>
      </c>
      <c r="J66" s="332">
        <f t="shared" si="1"/>
        <v>97.612427773742724</v>
      </c>
      <c r="K66" s="332">
        <f t="shared" si="1"/>
        <v>92.056024240348407</v>
      </c>
      <c r="L66" s="332">
        <f t="shared" si="1"/>
        <v>91.293884256928834</v>
      </c>
      <c r="M66" s="332">
        <f t="shared" si="1"/>
        <v>86.297226725070217</v>
      </c>
      <c r="N66" s="332">
        <f t="shared" si="1"/>
        <v>77.760330680327172</v>
      </c>
      <c r="O66" s="332">
        <f t="shared" si="1"/>
        <v>73.759803343281519</v>
      </c>
      <c r="P66" s="332">
        <f t="shared" si="1"/>
        <v>73.507385744775817</v>
      </c>
      <c r="Q66" s="332">
        <f t="shared" si="1"/>
        <v>69.181165416448081</v>
      </c>
      <c r="R66" s="332">
        <f t="shared" si="1"/>
        <v>85.080637537577289</v>
      </c>
      <c r="S66" s="332">
        <f t="shared" si="1"/>
        <v>70.968391778760974</v>
      </c>
      <c r="T66" s="332">
        <f t="shared" si="1"/>
        <v>78.892174568659286</v>
      </c>
      <c r="U66" s="332">
        <f t="shared" si="1"/>
        <v>50.09515833664306</v>
      </c>
    </row>
    <row r="67" spans="1:21" x14ac:dyDescent="0.25">
      <c r="A67" s="314" t="s">
        <v>206</v>
      </c>
      <c r="B67" s="332">
        <f t="shared" si="1"/>
        <v>143.2663527389181</v>
      </c>
      <c r="C67" s="332">
        <f t="shared" si="1"/>
        <v>138.89716789530291</v>
      </c>
      <c r="D67" s="332">
        <f t="shared" si="1"/>
        <v>122.99938245240931</v>
      </c>
      <c r="E67" s="332">
        <f t="shared" si="1"/>
        <v>111.81912722361677</v>
      </c>
      <c r="F67" s="332">
        <f t="shared" si="1"/>
        <v>100.99801100878319</v>
      </c>
      <c r="G67" s="332">
        <f t="shared" si="1"/>
        <v>97.994689964788535</v>
      </c>
      <c r="H67" s="332">
        <f t="shared" si="1"/>
        <v>88.691038707027886</v>
      </c>
      <c r="I67" s="332">
        <f t="shared" si="1"/>
        <v>80.724953719511333</v>
      </c>
      <c r="J67" s="332">
        <f t="shared" si="1"/>
        <v>75.507912498508105</v>
      </c>
      <c r="K67" s="332">
        <f t="shared" si="1"/>
        <v>82.337136941323365</v>
      </c>
      <c r="L67" s="332">
        <f t="shared" si="1"/>
        <v>71.047500213812768</v>
      </c>
      <c r="M67" s="332">
        <f t="shared" si="1"/>
        <v>67.673549218196641</v>
      </c>
      <c r="N67" s="332">
        <f t="shared" si="1"/>
        <v>59.830418158531913</v>
      </c>
      <c r="O67" s="332">
        <f t="shared" si="1"/>
        <v>66.815112028230189</v>
      </c>
      <c r="P67" s="332">
        <f t="shared" si="1"/>
        <v>66.171354875904598</v>
      </c>
      <c r="Q67" s="332">
        <f t="shared" si="1"/>
        <v>66.865266354029032</v>
      </c>
      <c r="R67" s="332">
        <f t="shared" si="1"/>
        <v>72.375652776595061</v>
      </c>
      <c r="S67" s="332">
        <f t="shared" si="1"/>
        <v>64.477915706860728</v>
      </c>
      <c r="T67" s="332">
        <f t="shared" si="1"/>
        <v>56.533103377947604</v>
      </c>
      <c r="U67" s="332">
        <f t="shared" si="1"/>
        <v>41.162181703951845</v>
      </c>
    </row>
    <row r="68" spans="1:21" x14ac:dyDescent="0.25">
      <c r="A68" s="314" t="s">
        <v>207</v>
      </c>
      <c r="B68" s="332">
        <f t="shared" si="1"/>
        <v>141.7869886806721</v>
      </c>
      <c r="C68" s="332">
        <f t="shared" si="1"/>
        <v>135.17493084353984</v>
      </c>
      <c r="D68" s="332">
        <f t="shared" si="1"/>
        <v>151.84803240221794</v>
      </c>
      <c r="E68" s="332">
        <f t="shared" si="1"/>
        <v>122.96320030646214</v>
      </c>
      <c r="F68" s="332">
        <f t="shared" si="1"/>
        <v>112.58824543533828</v>
      </c>
      <c r="G68" s="332">
        <f t="shared" si="1"/>
        <v>116.66147523101888</v>
      </c>
      <c r="H68" s="332">
        <f t="shared" si="1"/>
        <v>106.41343353931659</v>
      </c>
      <c r="I68" s="332">
        <f t="shared" si="1"/>
        <v>93.717605995183831</v>
      </c>
      <c r="J68" s="332">
        <f t="shared" si="1"/>
        <v>85.006208286745206</v>
      </c>
      <c r="K68" s="332">
        <f t="shared" si="1"/>
        <v>89.044836329391501</v>
      </c>
      <c r="L68" s="332">
        <f t="shared" si="1"/>
        <v>68.544832534299104</v>
      </c>
      <c r="M68" s="332">
        <f t="shared" si="1"/>
        <v>56.080563093717913</v>
      </c>
      <c r="N68" s="332">
        <f t="shared" si="1"/>
        <v>68.353427560214044</v>
      </c>
      <c r="O68" s="332">
        <f t="shared" si="1"/>
        <v>52.797509754901604</v>
      </c>
      <c r="P68" s="332">
        <f t="shared" si="1"/>
        <v>72.219275776075108</v>
      </c>
      <c r="Q68" s="332">
        <f t="shared" si="1"/>
        <v>39.658169242936879</v>
      </c>
      <c r="R68" s="332">
        <f t="shared" si="1"/>
        <v>54.624007592737058</v>
      </c>
      <c r="S68" s="332">
        <f t="shared" si="1"/>
        <v>54.850216058429197</v>
      </c>
      <c r="T68" s="332">
        <f t="shared" si="1"/>
        <v>58.489290438893313</v>
      </c>
      <c r="U68" s="332">
        <f t="shared" si="1"/>
        <v>51.854758279044283</v>
      </c>
    </row>
    <row r="69" spans="1:21" x14ac:dyDescent="0.25">
      <c r="A69" s="314" t="s">
        <v>208</v>
      </c>
      <c r="B69" s="332">
        <f t="shared" si="1"/>
        <v>156.29986128387313</v>
      </c>
      <c r="C69" s="332">
        <f t="shared" si="1"/>
        <v>143.27369422994332</v>
      </c>
      <c r="D69" s="332">
        <f t="shared" si="1"/>
        <v>131.06079794974735</v>
      </c>
      <c r="E69" s="332">
        <f t="shared" si="1"/>
        <v>124.40232249049416</v>
      </c>
      <c r="F69" s="332">
        <f t="shared" si="1"/>
        <v>100.16714557691935</v>
      </c>
      <c r="G69" s="332">
        <f t="shared" si="1"/>
        <v>113.62609439869868</v>
      </c>
      <c r="H69" s="332">
        <f t="shared" si="1"/>
        <v>96.925579946295315</v>
      </c>
      <c r="I69" s="332">
        <f t="shared" si="1"/>
        <v>86.090849325360793</v>
      </c>
      <c r="J69" s="332">
        <f t="shared" si="1"/>
        <v>75.775876976244589</v>
      </c>
      <c r="K69" s="332">
        <f t="shared" si="1"/>
        <v>70.403976726641375</v>
      </c>
      <c r="L69" s="332">
        <f t="shared" si="1"/>
        <v>83.235848453974768</v>
      </c>
      <c r="M69" s="332">
        <f t="shared" si="1"/>
        <v>63.836413708966568</v>
      </c>
      <c r="N69" s="332">
        <f t="shared" si="1"/>
        <v>55.463367413207891</v>
      </c>
      <c r="O69" s="332">
        <f t="shared" si="1"/>
        <v>64.613111227917258</v>
      </c>
      <c r="P69" s="332">
        <f t="shared" si="1"/>
        <v>60.305202685462007</v>
      </c>
      <c r="Q69" s="332">
        <f t="shared" si="1"/>
        <v>65.127444640043876</v>
      </c>
      <c r="R69" s="332">
        <f t="shared" si="1"/>
        <v>62.76989830295696</v>
      </c>
      <c r="S69" s="332">
        <f t="shared" si="1"/>
        <v>57.111872310982676</v>
      </c>
      <c r="T69" s="332">
        <f t="shared" si="1"/>
        <v>65.28204977723324</v>
      </c>
      <c r="U69" s="332">
        <f t="shared" si="1"/>
        <v>45.833349939619545</v>
      </c>
    </row>
    <row r="70" spans="1:21" x14ac:dyDescent="0.25">
      <c r="A70" s="314" t="s">
        <v>209</v>
      </c>
      <c r="B70" s="332">
        <f t="shared" si="1"/>
        <v>142.85537007699827</v>
      </c>
      <c r="C70" s="332">
        <f t="shared" si="1"/>
        <v>150.14214268631787</v>
      </c>
      <c r="D70" s="332">
        <f t="shared" si="1"/>
        <v>112.73059653661392</v>
      </c>
      <c r="E70" s="332">
        <f t="shared" si="1"/>
        <v>124.86883737042342</v>
      </c>
      <c r="F70" s="332">
        <f t="shared" si="1"/>
        <v>112.94970239464779</v>
      </c>
      <c r="G70" s="332">
        <f t="shared" si="1"/>
        <v>108.4876798560642</v>
      </c>
      <c r="H70" s="332">
        <f t="shared" si="1"/>
        <v>98.348978192373764</v>
      </c>
      <c r="I70" s="332">
        <f t="shared" si="1"/>
        <v>90.825274739547481</v>
      </c>
      <c r="J70" s="332">
        <f t="shared" si="1"/>
        <v>89.997973223781145</v>
      </c>
      <c r="K70" s="332">
        <f t="shared" si="1"/>
        <v>81.234240557331887</v>
      </c>
      <c r="L70" s="332">
        <f t="shared" si="1"/>
        <v>76.105190624700057</v>
      </c>
      <c r="M70" s="332">
        <f t="shared" si="1"/>
        <v>68.235371266882709</v>
      </c>
      <c r="N70" s="332">
        <f t="shared" si="1"/>
        <v>64.195215193849819</v>
      </c>
      <c r="O70" s="332">
        <f t="shared" si="1"/>
        <v>64.696961004124745</v>
      </c>
      <c r="P70" s="332">
        <f t="shared" si="1"/>
        <v>64.311995916709705</v>
      </c>
      <c r="Q70" s="332">
        <f t="shared" si="1"/>
        <v>60.16158674017823</v>
      </c>
      <c r="R70" s="332">
        <f t="shared" si="1"/>
        <v>61.651971503627514</v>
      </c>
      <c r="S70" s="332">
        <f t="shared" si="1"/>
        <v>58.539887052656972</v>
      </c>
      <c r="T70" s="332">
        <f t="shared" si="1"/>
        <v>51.176291394680582</v>
      </c>
      <c r="U70" s="332">
        <f t="shared" si="1"/>
        <v>45.446238971125013</v>
      </c>
    </row>
    <row r="71" spans="1:21" x14ac:dyDescent="0.25">
      <c r="A71" s="319" t="s">
        <v>137</v>
      </c>
      <c r="B71" s="332">
        <f t="shared" si="1"/>
        <v>133.14909092061896</v>
      </c>
      <c r="C71" s="332">
        <f t="shared" si="1"/>
        <v>146.25546481567861</v>
      </c>
      <c r="D71" s="332">
        <f t="shared" si="1"/>
        <v>120.96025159732332</v>
      </c>
      <c r="E71" s="332">
        <f t="shared" si="1"/>
        <v>109.90659887793937</v>
      </c>
      <c r="F71" s="332">
        <f t="shared" si="1"/>
        <v>103.86968849945507</v>
      </c>
      <c r="G71" s="332">
        <f t="shared" si="1"/>
        <v>127.41962138610924</v>
      </c>
      <c r="H71" s="332">
        <f t="shared" si="1"/>
        <v>91.251510634251673</v>
      </c>
      <c r="I71" s="332">
        <f t="shared" si="1"/>
        <v>72.915250452492302</v>
      </c>
      <c r="J71" s="332">
        <f t="shared" si="1"/>
        <v>70.244291518341697</v>
      </c>
      <c r="K71" s="332">
        <f t="shared" si="1"/>
        <v>59.505090886494038</v>
      </c>
      <c r="L71" s="332">
        <f t="shared" si="1"/>
        <v>62.386220312051364</v>
      </c>
      <c r="M71" s="332">
        <f t="shared" si="1"/>
        <v>69.063702632715859</v>
      </c>
      <c r="N71" s="332">
        <f t="shared" si="1"/>
        <v>52.582139875252629</v>
      </c>
      <c r="O71" s="332">
        <f t="shared" si="1"/>
        <v>57.987298522378204</v>
      </c>
      <c r="P71" s="332">
        <f t="shared" si="1"/>
        <v>63.512946433634639</v>
      </c>
      <c r="Q71" s="332">
        <f t="shared" si="1"/>
        <v>57.72391562586396</v>
      </c>
      <c r="R71" s="332">
        <f t="shared" ref="R71:U71" si="2">R17/R44*1000000</f>
        <v>52.671976867078449</v>
      </c>
      <c r="S71" s="332">
        <f t="shared" si="2"/>
        <v>58.311185312946925</v>
      </c>
      <c r="T71" s="332">
        <f t="shared" si="2"/>
        <v>60.125199164722233</v>
      </c>
      <c r="U71" s="332">
        <f t="shared" si="2"/>
        <v>45.826079155619539</v>
      </c>
    </row>
    <row r="72" spans="1:21" x14ac:dyDescent="0.25">
      <c r="A72" s="322" t="s">
        <v>210</v>
      </c>
      <c r="B72" s="332">
        <f t="shared" ref="B72:U82" si="3">B18/B45*1000000</f>
        <v>147.86213200391833</v>
      </c>
      <c r="C72" s="332">
        <f t="shared" si="3"/>
        <v>117.62808017529944</v>
      </c>
      <c r="D72" s="332">
        <f t="shared" si="3"/>
        <v>106.89613704084769</v>
      </c>
      <c r="E72" s="332">
        <f t="shared" si="3"/>
        <v>82.854709295966956</v>
      </c>
      <c r="F72" s="332">
        <f t="shared" si="3"/>
        <v>85.850230970140629</v>
      </c>
      <c r="G72" s="332">
        <f t="shared" si="3"/>
        <v>151.73505739543475</v>
      </c>
      <c r="H72" s="332">
        <f t="shared" si="3"/>
        <v>72.32833117170253</v>
      </c>
      <c r="I72" s="332">
        <f t="shared" si="3"/>
        <v>111.1579718247235</v>
      </c>
      <c r="J72" s="332">
        <f t="shared" si="3"/>
        <v>75.124363484333301</v>
      </c>
      <c r="K72" s="332">
        <f t="shared" si="3"/>
        <v>75.170399857503071</v>
      </c>
      <c r="L72" s="332">
        <f t="shared" si="3"/>
        <v>58.792404021400436</v>
      </c>
      <c r="M72" s="332">
        <f t="shared" si="3"/>
        <v>97.962542389208451</v>
      </c>
      <c r="N72" s="332">
        <f t="shared" si="3"/>
        <v>45.757764929287909</v>
      </c>
      <c r="O72" s="332">
        <f t="shared" si="3"/>
        <v>65.59796646303964</v>
      </c>
      <c r="P72" s="332">
        <f t="shared" si="3"/>
        <v>82.44743563740937</v>
      </c>
      <c r="Q72" s="332">
        <f t="shared" si="3"/>
        <v>49.745221556925941</v>
      </c>
      <c r="R72" s="332">
        <f t="shared" si="3"/>
        <v>73.352160387832882</v>
      </c>
      <c r="S72" s="332">
        <f t="shared" si="3"/>
        <v>36.888180188699806</v>
      </c>
      <c r="T72" s="332">
        <f t="shared" si="3"/>
        <v>77.682888317337969</v>
      </c>
      <c r="U72" s="332">
        <f t="shared" si="3"/>
        <v>58.055251524377233</v>
      </c>
    </row>
    <row r="73" spans="1:21" x14ac:dyDescent="0.25">
      <c r="A73" s="322" t="s">
        <v>211</v>
      </c>
      <c r="B73" s="332">
        <f t="shared" si="3"/>
        <v>177.68518018496678</v>
      </c>
      <c r="C73" s="332">
        <f t="shared" si="3"/>
        <v>218.60957371133128</v>
      </c>
      <c r="D73" s="332">
        <f t="shared" si="3"/>
        <v>199.52183560088753</v>
      </c>
      <c r="E73" s="332">
        <f t="shared" si="3"/>
        <v>122.54338801832024</v>
      </c>
      <c r="F73" s="332">
        <f t="shared" si="3"/>
        <v>141.63279001421387</v>
      </c>
      <c r="G73" s="332">
        <f t="shared" si="3"/>
        <v>170.65274675634302</v>
      </c>
      <c r="H73" s="332">
        <f t="shared" si="3"/>
        <v>106.05613683893056</v>
      </c>
      <c r="I73" s="332">
        <f t="shared" si="3"/>
        <v>85.152791947165966</v>
      </c>
      <c r="J73" s="332">
        <f t="shared" si="3"/>
        <v>107.12494501731042</v>
      </c>
      <c r="K73" s="332">
        <f t="shared" si="3"/>
        <v>67.896674194575695</v>
      </c>
      <c r="L73" s="332">
        <f t="shared" si="3"/>
        <v>64.547049150964256</v>
      </c>
      <c r="M73" s="332">
        <f t="shared" si="3"/>
        <v>90.197177472610662</v>
      </c>
      <c r="N73" s="332">
        <f t="shared" si="3"/>
        <v>57.982218786238889</v>
      </c>
      <c r="O73" s="332">
        <f t="shared" si="3"/>
        <v>45.173603772641258</v>
      </c>
      <c r="P73" s="332">
        <f t="shared" si="3"/>
        <v>84.14239482200648</v>
      </c>
      <c r="Q73" s="332">
        <f t="shared" si="3"/>
        <v>68.180379310176903</v>
      </c>
      <c r="R73" s="332">
        <f t="shared" si="3"/>
        <v>65.191066868107058</v>
      </c>
      <c r="S73" s="332">
        <f t="shared" si="3"/>
        <v>62.174300743637353</v>
      </c>
      <c r="T73" s="332">
        <f t="shared" si="3"/>
        <v>55.811724073402267</v>
      </c>
      <c r="U73" s="332">
        <f t="shared" si="3"/>
        <v>46.280685747532246</v>
      </c>
    </row>
    <row r="74" spans="1:21" x14ac:dyDescent="0.25">
      <c r="A74" s="322" t="s">
        <v>212</v>
      </c>
      <c r="B74" s="332">
        <f t="shared" si="3"/>
        <v>98.222677584060833</v>
      </c>
      <c r="C74" s="332">
        <f t="shared" si="3"/>
        <v>141.56714833203563</v>
      </c>
      <c r="D74" s="332">
        <f t="shared" si="3"/>
        <v>90.307194974906309</v>
      </c>
      <c r="E74" s="332">
        <f t="shared" si="3"/>
        <v>99.475267961503079</v>
      </c>
      <c r="F74" s="332">
        <f t="shared" si="3"/>
        <v>115.12854924870399</v>
      </c>
      <c r="G74" s="332">
        <f t="shared" si="3"/>
        <v>94.696815084876107</v>
      </c>
      <c r="H74" s="332">
        <f t="shared" si="3"/>
        <v>61.342859771836849</v>
      </c>
      <c r="I74" s="332">
        <f t="shared" si="3"/>
        <v>38.215586864028943</v>
      </c>
      <c r="J74" s="332">
        <f t="shared" si="3"/>
        <v>47.319432987007666</v>
      </c>
      <c r="K74" s="332">
        <f t="shared" si="3"/>
        <v>46.993953444656782</v>
      </c>
      <c r="L74" s="332">
        <f t="shared" si="3"/>
        <v>59.226378805684483</v>
      </c>
      <c r="M74" s="332">
        <f t="shared" si="3"/>
        <v>59.063073144953215</v>
      </c>
      <c r="N74" s="332">
        <f t="shared" si="3"/>
        <v>52.771922853657252</v>
      </c>
      <c r="O74" s="332">
        <f t="shared" si="3"/>
        <v>46.576546224893299</v>
      </c>
      <c r="P74" s="332">
        <f t="shared" si="3"/>
        <v>46.689700252124382</v>
      </c>
      <c r="Q74" s="332">
        <f t="shared" si="3"/>
        <v>46.822471040301657</v>
      </c>
      <c r="R74" s="332">
        <f t="shared" si="3"/>
        <v>28.211308973390466</v>
      </c>
      <c r="S74" s="332">
        <f t="shared" si="3"/>
        <v>40.919106074913437</v>
      </c>
      <c r="T74" s="332">
        <f t="shared" si="3"/>
        <v>41.027000500213816</v>
      </c>
      <c r="U74" s="332">
        <f t="shared" si="3"/>
        <v>44.427167212750597</v>
      </c>
    </row>
    <row r="75" spans="1:21" x14ac:dyDescent="0.25">
      <c r="A75" s="322" t="s">
        <v>213</v>
      </c>
      <c r="B75" s="332">
        <f t="shared" si="3"/>
        <v>115.21431171232034</v>
      </c>
      <c r="C75" s="332">
        <f t="shared" si="3"/>
        <v>117.64767397476588</v>
      </c>
      <c r="D75" s="332">
        <f t="shared" si="3"/>
        <v>96.32531924033168</v>
      </c>
      <c r="E75" s="332">
        <f t="shared" si="3"/>
        <v>129.59461508455399</v>
      </c>
      <c r="F75" s="332">
        <f t="shared" si="3"/>
        <v>80.170582309973099</v>
      </c>
      <c r="G75" s="332">
        <f t="shared" si="3"/>
        <v>100.85833025155101</v>
      </c>
      <c r="H75" s="332">
        <f t="shared" si="3"/>
        <v>118.41692023333282</v>
      </c>
      <c r="I75" s="332">
        <f t="shared" si="3"/>
        <v>61.320772795039147</v>
      </c>
      <c r="J75" s="332">
        <f t="shared" si="3"/>
        <v>56.015847392462305</v>
      </c>
      <c r="K75" s="332">
        <f t="shared" si="3"/>
        <v>50.869551394143649</v>
      </c>
      <c r="L75" s="332">
        <f t="shared" si="3"/>
        <v>66.055987530662051</v>
      </c>
      <c r="M75" s="332">
        <f t="shared" si="3"/>
        <v>38.095915355955533</v>
      </c>
      <c r="N75" s="332">
        <f t="shared" si="3"/>
        <v>53.474506029250556</v>
      </c>
      <c r="O75" s="332">
        <f t="shared" si="3"/>
        <v>71.60694945444456</v>
      </c>
      <c r="P75" s="332">
        <f t="shared" si="3"/>
        <v>46.263990037820811</v>
      </c>
      <c r="Q75" s="332">
        <f t="shared" si="3"/>
        <v>64.64792738744795</v>
      </c>
      <c r="R75" s="332">
        <f t="shared" si="3"/>
        <v>46.843283193670949</v>
      </c>
      <c r="S75" s="332">
        <f t="shared" si="3"/>
        <v>86.41888016843825</v>
      </c>
      <c r="T75" s="332">
        <f t="shared" si="3"/>
        <v>65.831484565808452</v>
      </c>
      <c r="U75" s="332">
        <f t="shared" si="3"/>
        <v>37.132569905378254</v>
      </c>
    </row>
    <row r="76" spans="1:21" x14ac:dyDescent="0.25">
      <c r="A76" s="322" t="s">
        <v>214</v>
      </c>
      <c r="B76" s="332">
        <f t="shared" si="3"/>
        <v>115.32623297769217</v>
      </c>
      <c r="C76" s="332">
        <f t="shared" si="3"/>
        <v>93.666431980217652</v>
      </c>
      <c r="D76" s="332">
        <f t="shared" si="3"/>
        <v>131.09841745481788</v>
      </c>
      <c r="E76" s="332">
        <f t="shared" si="3"/>
        <v>74.98980607323692</v>
      </c>
      <c r="F76" s="332">
        <f t="shared" si="3"/>
        <v>90.883449810398318</v>
      </c>
      <c r="G76" s="332">
        <f t="shared" si="3"/>
        <v>100.66232665239569</v>
      </c>
      <c r="H76" s="332">
        <f t="shared" si="3"/>
        <v>62.992721191066373</v>
      </c>
      <c r="I76" s="332">
        <f t="shared" si="3"/>
        <v>85.074337641140687</v>
      </c>
      <c r="J76" s="332">
        <f t="shared" si="3"/>
        <v>66.348509765078887</v>
      </c>
      <c r="K76" s="332">
        <f t="shared" si="3"/>
        <v>88.782490824488107</v>
      </c>
      <c r="L76" s="332">
        <f t="shared" si="3"/>
        <v>60.439106010191942</v>
      </c>
      <c r="M76" s="332">
        <f t="shared" si="3"/>
        <v>60.574758816815553</v>
      </c>
      <c r="N76" s="332">
        <f t="shared" si="3"/>
        <v>83.026640374897227</v>
      </c>
      <c r="O76" s="332">
        <f t="shared" si="3"/>
        <v>86.497569258123164</v>
      </c>
      <c r="P76" s="332">
        <f t="shared" si="3"/>
        <v>70.805118566389453</v>
      </c>
      <c r="Q76" s="332">
        <f t="shared" si="3"/>
        <v>54.978283577986694</v>
      </c>
      <c r="R76" s="332">
        <f t="shared" si="3"/>
        <v>87.810018147403753</v>
      </c>
      <c r="S76" s="332">
        <f t="shared" si="3"/>
        <v>49.151803707356713</v>
      </c>
      <c r="T76" s="332">
        <f t="shared" si="3"/>
        <v>92.668283948860349</v>
      </c>
      <c r="U76" s="332">
        <f t="shared" si="3"/>
        <v>84.060456280156686</v>
      </c>
    </row>
    <row r="77" spans="1:21" x14ac:dyDescent="0.25">
      <c r="A77" s="314" t="s">
        <v>215</v>
      </c>
      <c r="B77" s="332">
        <f t="shared" si="3"/>
        <v>62.58711464548125</v>
      </c>
      <c r="C77" s="332">
        <f t="shared" si="3"/>
        <v>59.799041900101408</v>
      </c>
      <c r="D77" s="332">
        <f t="shared" si="3"/>
        <v>67.853852594850252</v>
      </c>
      <c r="E77" s="332">
        <f t="shared" si="3"/>
        <v>71.012770028016092</v>
      </c>
      <c r="F77" s="332">
        <f t="shared" si="3"/>
        <v>63.872981633306772</v>
      </c>
      <c r="G77" s="332">
        <f t="shared" si="3"/>
        <v>56.202764308677381</v>
      </c>
      <c r="H77" s="332">
        <f t="shared" si="3"/>
        <v>55.404980977046058</v>
      </c>
      <c r="I77" s="332">
        <f t="shared" si="3"/>
        <v>56.836183607477217</v>
      </c>
      <c r="J77" s="332">
        <f t="shared" si="3"/>
        <v>49.657094485812429</v>
      </c>
      <c r="K77" s="332">
        <f t="shared" si="3"/>
        <v>43.679044660189497</v>
      </c>
      <c r="L77" s="332">
        <f t="shared" si="3"/>
        <v>41.715234300565989</v>
      </c>
      <c r="M77" s="332">
        <f t="shared" si="3"/>
        <v>41.552115753892316</v>
      </c>
      <c r="N77" s="332">
        <f t="shared" si="3"/>
        <v>46.934643423072487</v>
      </c>
      <c r="O77" s="332">
        <f t="shared" si="3"/>
        <v>40.113150071902389</v>
      </c>
      <c r="P77" s="332">
        <f t="shared" si="3"/>
        <v>40.534178376085244</v>
      </c>
      <c r="Q77" s="332">
        <f t="shared" si="3"/>
        <v>37.69201422925407</v>
      </c>
      <c r="R77" s="332">
        <f t="shared" si="3"/>
        <v>41.942735513876066</v>
      </c>
      <c r="S77" s="332">
        <f t="shared" si="3"/>
        <v>35.816183003308652</v>
      </c>
      <c r="T77" s="332">
        <f t="shared" si="3"/>
        <v>38.943686556063099</v>
      </c>
      <c r="U77" s="332">
        <f t="shared" si="3"/>
        <v>31.050413433608526</v>
      </c>
    </row>
    <row r="78" spans="1:21" x14ac:dyDescent="0.25">
      <c r="A78" s="314" t="s">
        <v>216</v>
      </c>
      <c r="B78" s="332">
        <f t="shared" si="3"/>
        <v>114.82899675744785</v>
      </c>
      <c r="C78" s="332">
        <f t="shared" si="3"/>
        <v>111.36235308652073</v>
      </c>
      <c r="D78" s="332">
        <f t="shared" si="3"/>
        <v>110.17432605694772</v>
      </c>
      <c r="E78" s="332">
        <f t="shared" si="3"/>
        <v>112.58155822526432</v>
      </c>
      <c r="F78" s="332">
        <f t="shared" si="3"/>
        <v>105.65334249653912</v>
      </c>
      <c r="G78" s="332">
        <f t="shared" si="3"/>
        <v>100.84796121915076</v>
      </c>
      <c r="H78" s="332">
        <f t="shared" si="3"/>
        <v>90.051476967243403</v>
      </c>
      <c r="I78" s="332">
        <f t="shared" si="3"/>
        <v>86.610963304063489</v>
      </c>
      <c r="J78" s="332">
        <f t="shared" si="3"/>
        <v>73.68186569338063</v>
      </c>
      <c r="K78" s="332">
        <f t="shared" si="3"/>
        <v>71.291943070453655</v>
      </c>
      <c r="L78" s="332">
        <f t="shared" si="3"/>
        <v>66.062475356076135</v>
      </c>
      <c r="M78" s="332">
        <f t="shared" si="3"/>
        <v>65.174989354141488</v>
      </c>
      <c r="N78" s="332">
        <f t="shared" si="3"/>
        <v>54.846052761413063</v>
      </c>
      <c r="O78" s="332">
        <f t="shared" si="3"/>
        <v>56.749387702358554</v>
      </c>
      <c r="P78" s="332">
        <f t="shared" si="3"/>
        <v>57.234460473930937</v>
      </c>
      <c r="Q78" s="332">
        <f t="shared" si="3"/>
        <v>62.966344488870703</v>
      </c>
      <c r="R78" s="332">
        <f t="shared" si="3"/>
        <v>58.815957516934816</v>
      </c>
      <c r="S78" s="332">
        <f t="shared" si="3"/>
        <v>50.398082164921078</v>
      </c>
      <c r="T78" s="332">
        <f t="shared" si="3"/>
        <v>52.214493608327984</v>
      </c>
      <c r="U78" s="332">
        <f t="shared" si="3"/>
        <v>40.572673138177088</v>
      </c>
    </row>
    <row r="79" spans="1:21" x14ac:dyDescent="0.25">
      <c r="A79" s="314" t="s">
        <v>217</v>
      </c>
      <c r="B79" s="332">
        <f t="shared" si="3"/>
        <v>98.620400883571932</v>
      </c>
      <c r="C79" s="332">
        <f t="shared" si="3"/>
        <v>115.73569322325584</v>
      </c>
      <c r="D79" s="332">
        <f t="shared" si="3"/>
        <v>82.368584285755105</v>
      </c>
      <c r="E79" s="332">
        <f t="shared" si="3"/>
        <v>67.357643829618837</v>
      </c>
      <c r="F79" s="332">
        <f t="shared" si="3"/>
        <v>96.341067661853003</v>
      </c>
      <c r="G79" s="332">
        <f t="shared" si="3"/>
        <v>100.28538841890737</v>
      </c>
      <c r="H79" s="332">
        <f t="shared" si="3"/>
        <v>63.106332464626348</v>
      </c>
      <c r="I79" s="332">
        <f t="shared" si="3"/>
        <v>59.777814403549783</v>
      </c>
      <c r="J79" s="332">
        <f t="shared" si="3"/>
        <v>78.798966705723544</v>
      </c>
      <c r="K79" s="332">
        <f t="shared" si="3"/>
        <v>82.516193803033843</v>
      </c>
      <c r="L79" s="332">
        <f t="shared" si="3"/>
        <v>63.784855406628452</v>
      </c>
      <c r="M79" s="332">
        <f t="shared" si="3"/>
        <v>88.165890172960729</v>
      </c>
      <c r="N79" s="332">
        <f t="shared" si="3"/>
        <v>38.149274643564389</v>
      </c>
      <c r="O79" s="332">
        <f t="shared" si="3"/>
        <v>71.36330011748835</v>
      </c>
      <c r="P79" s="332">
        <f t="shared" si="3"/>
        <v>75.232499039910834</v>
      </c>
      <c r="Q79" s="332">
        <f t="shared" si="3"/>
        <v>73.924660210579674</v>
      </c>
      <c r="R79" s="332">
        <f t="shared" si="3"/>
        <v>58.439505814288104</v>
      </c>
      <c r="S79" s="332">
        <f t="shared" si="3"/>
        <v>80.245730258435842</v>
      </c>
      <c r="T79" s="332">
        <f t="shared" si="3"/>
        <v>52.165732330432142</v>
      </c>
      <c r="U79" s="332">
        <f t="shared" si="3"/>
        <v>32.775422802954154</v>
      </c>
    </row>
    <row r="80" spans="1:21" x14ac:dyDescent="0.25">
      <c r="A80" s="314" t="s">
        <v>218</v>
      </c>
      <c r="B80" s="332">
        <f t="shared" si="3"/>
        <v>85.922024024890561</v>
      </c>
      <c r="C80" s="332">
        <f t="shared" si="3"/>
        <v>83.833339321428994</v>
      </c>
      <c r="D80" s="332">
        <f t="shared" si="3"/>
        <v>75.493130125158601</v>
      </c>
      <c r="E80" s="332">
        <f t="shared" si="3"/>
        <v>79.646868826115352</v>
      </c>
      <c r="F80" s="332">
        <f t="shared" si="3"/>
        <v>82.033690683161979</v>
      </c>
      <c r="G80" s="332">
        <f t="shared" si="3"/>
        <v>93.578799798780281</v>
      </c>
      <c r="H80" s="332">
        <f t="shared" si="3"/>
        <v>64.793657510850394</v>
      </c>
      <c r="I80" s="332">
        <f t="shared" si="3"/>
        <v>60.673260838898841</v>
      </c>
      <c r="J80" s="332">
        <f t="shared" si="3"/>
        <v>68.351471366682603</v>
      </c>
      <c r="K80" s="332">
        <f t="shared" si="3"/>
        <v>69.950044010236027</v>
      </c>
      <c r="L80" s="332">
        <f t="shared" si="3"/>
        <v>52.784040948234839</v>
      </c>
      <c r="M80" s="332">
        <f t="shared" si="3"/>
        <v>62.580037578549387</v>
      </c>
      <c r="N80" s="332">
        <f t="shared" si="3"/>
        <v>49.99163405307683</v>
      </c>
      <c r="O80" s="332">
        <f t="shared" si="3"/>
        <v>51.662945826286155</v>
      </c>
      <c r="P80" s="332">
        <f t="shared" si="3"/>
        <v>48.269264443165248</v>
      </c>
      <c r="Q80" s="332">
        <f t="shared" si="3"/>
        <v>60.33754991385139</v>
      </c>
      <c r="R80" s="332">
        <f t="shared" si="3"/>
        <v>51.822144327781281</v>
      </c>
      <c r="S80" s="332">
        <f t="shared" si="3"/>
        <v>66.210008763702746</v>
      </c>
      <c r="T80" s="332">
        <f t="shared" si="3"/>
        <v>54.648670789313343</v>
      </c>
      <c r="U80" s="332">
        <f t="shared" si="3"/>
        <v>32.492514070989749</v>
      </c>
    </row>
    <row r="81" spans="1:21" x14ac:dyDescent="0.25">
      <c r="A81" s="314" t="s">
        <v>219</v>
      </c>
      <c r="B81" s="332">
        <f t="shared" si="3"/>
        <v>73.400960084557909</v>
      </c>
      <c r="C81" s="332">
        <f t="shared" si="3"/>
        <v>78.729883608639582</v>
      </c>
      <c r="D81" s="332">
        <f t="shared" si="3"/>
        <v>70.404919815333926</v>
      </c>
      <c r="E81" s="332">
        <f t="shared" si="3"/>
        <v>76.086709940397412</v>
      </c>
      <c r="F81" s="332">
        <f t="shared" si="3"/>
        <v>80.188121332646389</v>
      </c>
      <c r="G81" s="332">
        <f t="shared" si="3"/>
        <v>76.69848852912024</v>
      </c>
      <c r="H81" s="332">
        <f t="shared" si="3"/>
        <v>71.116040402700563</v>
      </c>
      <c r="I81" s="332">
        <f t="shared" si="3"/>
        <v>72.456541501972353</v>
      </c>
      <c r="J81" s="332">
        <f t="shared" si="3"/>
        <v>64.513049054432244</v>
      </c>
      <c r="K81" s="332">
        <f t="shared" si="3"/>
        <v>55.228238614099809</v>
      </c>
      <c r="L81" s="332">
        <f t="shared" si="3"/>
        <v>53.549756022569149</v>
      </c>
      <c r="M81" s="332">
        <f t="shared" si="3"/>
        <v>45.277112735858658</v>
      </c>
      <c r="N81" s="332">
        <f t="shared" si="3"/>
        <v>50.320476055476938</v>
      </c>
      <c r="O81" s="332">
        <f t="shared" si="3"/>
        <v>41.509351520652395</v>
      </c>
      <c r="P81" s="332">
        <f t="shared" si="3"/>
        <v>44.85348161695007</v>
      </c>
      <c r="Q81" s="332">
        <f t="shared" si="3"/>
        <v>38.468088516674513</v>
      </c>
      <c r="R81" s="332">
        <f t="shared" si="3"/>
        <v>41.935111865943121</v>
      </c>
      <c r="S81" s="332">
        <f t="shared" si="3"/>
        <v>42.636408081589032</v>
      </c>
      <c r="T81" s="332">
        <f t="shared" si="3"/>
        <v>42.927938913134085</v>
      </c>
      <c r="U81" s="332">
        <f t="shared" si="3"/>
        <v>33.165121621753848</v>
      </c>
    </row>
    <row r="82" spans="1:21" x14ac:dyDescent="0.25">
      <c r="A82" s="314" t="s">
        <v>220</v>
      </c>
      <c r="B82" s="332">
        <f t="shared" si="3"/>
        <v>129.87016964903506</v>
      </c>
      <c r="C82" s="332">
        <f t="shared" si="3"/>
        <v>120.16846883605496</v>
      </c>
      <c r="D82" s="332">
        <f t="shared" si="3"/>
        <v>105.91547088304115</v>
      </c>
      <c r="E82" s="332">
        <f t="shared" si="3"/>
        <v>101.46138003979608</v>
      </c>
      <c r="F82" s="332">
        <f t="shared" si="3"/>
        <v>101.29047729171229</v>
      </c>
      <c r="G82" s="332">
        <f t="shared" si="3"/>
        <v>109.64758656524671</v>
      </c>
      <c r="H82" s="332">
        <f t="shared" si="3"/>
        <v>91.126967203404504</v>
      </c>
      <c r="I82" s="332">
        <f t="shared" si="3"/>
        <v>75.707402397259756</v>
      </c>
      <c r="J82" s="332">
        <f>J28/J55*1000000</f>
        <v>73.181647736207381</v>
      </c>
      <c r="K82" s="332">
        <f t="shared" si="3"/>
        <v>64.057163162054948</v>
      </c>
      <c r="L82" s="332">
        <f t="shared" si="3"/>
        <v>60.406317051011925</v>
      </c>
      <c r="M82" s="332">
        <f t="shared" si="3"/>
        <v>57.407674862266902</v>
      </c>
      <c r="N82" s="332">
        <f t="shared" si="3"/>
        <v>74.385165783670402</v>
      </c>
      <c r="O82" s="332">
        <f t="shared" si="3"/>
        <v>59.372889006019072</v>
      </c>
      <c r="P82" s="332">
        <f t="shared" si="3"/>
        <v>66.846260285968299</v>
      </c>
      <c r="Q82" s="332">
        <f t="shared" si="3"/>
        <v>64.647332032051651</v>
      </c>
      <c r="R82" s="332">
        <f t="shared" si="3"/>
        <v>55.081598798486723</v>
      </c>
      <c r="S82" s="332">
        <f t="shared" si="3"/>
        <v>64.549901223282106</v>
      </c>
      <c r="T82" s="332">
        <f t="shared" si="3"/>
        <v>43.910128953535043</v>
      </c>
      <c r="U82" s="332">
        <f t="shared" si="3"/>
        <v>59.344122511255861</v>
      </c>
    </row>
    <row r="102" spans="2:2" x14ac:dyDescent="0.25">
      <c r="B102" s="334"/>
    </row>
  </sheetData>
  <mergeCells count="1">
    <mergeCell ref="B2:U2"/>
  </mergeCells>
  <hyperlinks>
    <hyperlink ref="M3" r:id="rId1" display="http://dati.istat.it/OECDStat_Metadata/ShowMetadata.ashx?Dataset=DCIS_MORTIFERITISTR1&amp;Coords=[TIME].[2012]&amp;ShowOnWeb=true&amp;Lang=it" xr:uid="{38F018A8-DD23-4FAF-83F8-90047CD24E88}"/>
    <hyperlink ref="N3" r:id="rId2" display="http://dati.istat.it/OECDStat_Metadata/ShowMetadata.ashx?Dataset=DCIS_MORTIFERITISTR1&amp;Coords=[TIME].[2013]&amp;ShowOnWeb=true&amp;Lang=it" xr:uid="{49987B79-5D73-4F24-9DE9-4763E2DBF0A2}"/>
    <hyperlink ref="S3" r:id="rId3" display="http://dati.istat.it/OECDStat_Metadata/ShowMetadata.ashx?Dataset=DCIS_MORTIFERITISTR1&amp;Coords=[TIME].[2018]&amp;ShowOnWeb=true&amp;Lang=it" xr:uid="{8561C3C9-4ADA-4E07-AC77-6444BD6D2947}"/>
  </hyperlinks>
  <pageMargins left="0.7" right="0.7" top="0.75" bottom="0.75" header="0.3" footer="0.3"/>
  <pageSetup paperSize="9" orientation="portrait" horizontalDpi="1200" verticalDpi="1200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4A0C0-3205-445E-97A0-11D5D143202A}">
  <dimension ref="A1:W86"/>
  <sheetViews>
    <sheetView workbookViewId="0">
      <selection activeCell="D7" sqref="D7:W7"/>
    </sheetView>
  </sheetViews>
  <sheetFormatPr defaultRowHeight="15" x14ac:dyDescent="0.25"/>
  <cols>
    <col min="1" max="1" width="17.125" style="303" customWidth="1"/>
    <col min="2" max="21" width="8.625" style="303" bestFit="1" customWidth="1"/>
    <col min="22" max="16384" width="9" style="303"/>
  </cols>
  <sheetData>
    <row r="1" spans="1:23" x14ac:dyDescent="0.25">
      <c r="A1" s="302" t="s">
        <v>222</v>
      </c>
    </row>
    <row r="2" spans="1:23" x14ac:dyDescent="0.25">
      <c r="B2" s="335" t="s">
        <v>223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6"/>
      <c r="W2" s="201" t="s">
        <v>224</v>
      </c>
    </row>
    <row r="3" spans="1:23" x14ac:dyDescent="0.25">
      <c r="B3" s="259" t="s">
        <v>2</v>
      </c>
      <c r="C3" s="308" t="s">
        <v>3</v>
      </c>
      <c r="D3" s="308" t="s">
        <v>4</v>
      </c>
      <c r="E3" s="308" t="s">
        <v>5</v>
      </c>
      <c r="F3" s="308" t="s">
        <v>6</v>
      </c>
      <c r="G3" s="308" t="s">
        <v>7</v>
      </c>
      <c r="H3" s="308" t="s">
        <v>8</v>
      </c>
      <c r="I3" s="308" t="s">
        <v>9</v>
      </c>
      <c r="J3" s="308" t="s">
        <v>10</v>
      </c>
      <c r="K3" s="308" t="s">
        <v>11</v>
      </c>
      <c r="L3" s="308" t="s">
        <v>12</v>
      </c>
      <c r="M3" s="309" t="s">
        <v>13</v>
      </c>
      <c r="N3" s="309" t="s">
        <v>14</v>
      </c>
      <c r="O3" s="308" t="s">
        <v>15</v>
      </c>
      <c r="P3" s="308" t="s">
        <v>16</v>
      </c>
      <c r="Q3" s="308" t="s">
        <v>17</v>
      </c>
      <c r="R3" s="308" t="s">
        <v>18</v>
      </c>
      <c r="S3" s="309" t="s">
        <v>19</v>
      </c>
      <c r="T3" s="308" t="s">
        <v>20</v>
      </c>
      <c r="U3" s="310" t="s">
        <v>147</v>
      </c>
    </row>
    <row r="4" spans="1:23" x14ac:dyDescent="0.25">
      <c r="A4" s="311" t="s">
        <v>27</v>
      </c>
      <c r="B4" s="336">
        <v>373286</v>
      </c>
      <c r="C4" s="312">
        <v>378491</v>
      </c>
      <c r="D4" s="312">
        <v>356475</v>
      </c>
      <c r="E4" s="312">
        <v>343179</v>
      </c>
      <c r="F4" s="312">
        <v>334858</v>
      </c>
      <c r="G4" s="312">
        <v>332955</v>
      </c>
      <c r="H4" s="312">
        <v>325850</v>
      </c>
      <c r="I4" s="312">
        <v>310745</v>
      </c>
      <c r="J4" s="312">
        <v>307258</v>
      </c>
      <c r="K4" s="312">
        <v>304720</v>
      </c>
      <c r="L4" s="312">
        <v>292019</v>
      </c>
      <c r="M4" s="312">
        <v>266864</v>
      </c>
      <c r="N4" s="312">
        <v>258093</v>
      </c>
      <c r="O4" s="312">
        <v>251147</v>
      </c>
      <c r="P4" s="312">
        <v>246920</v>
      </c>
      <c r="Q4" s="312">
        <v>249175</v>
      </c>
      <c r="R4" s="312">
        <v>246750</v>
      </c>
      <c r="S4" s="312">
        <v>242919</v>
      </c>
      <c r="T4" s="312">
        <v>241384</v>
      </c>
      <c r="U4" s="313">
        <v>159248</v>
      </c>
    </row>
    <row r="5" spans="1:23" x14ac:dyDescent="0.25">
      <c r="A5" s="314" t="s">
        <v>171</v>
      </c>
      <c r="B5" s="337">
        <v>25072</v>
      </c>
      <c r="C5" s="315">
        <v>26420</v>
      </c>
      <c r="D5" s="315">
        <v>23223</v>
      </c>
      <c r="E5" s="315">
        <v>22647</v>
      </c>
      <c r="F5" s="315">
        <v>21942</v>
      </c>
      <c r="G5" s="315">
        <v>22047</v>
      </c>
      <c r="H5" s="315">
        <v>21363</v>
      </c>
      <c r="I5" s="315">
        <v>19229</v>
      </c>
      <c r="J5" s="315">
        <v>19985</v>
      </c>
      <c r="K5" s="315">
        <v>19965</v>
      </c>
      <c r="L5" s="315">
        <v>19332</v>
      </c>
      <c r="M5" s="315">
        <v>17587</v>
      </c>
      <c r="N5" s="315">
        <v>16374</v>
      </c>
      <c r="O5" s="315">
        <v>16463</v>
      </c>
      <c r="P5" s="315">
        <v>16278</v>
      </c>
      <c r="Q5" s="315">
        <v>15792</v>
      </c>
      <c r="R5" s="315">
        <v>15783</v>
      </c>
      <c r="S5" s="315">
        <v>15744</v>
      </c>
      <c r="T5" s="315">
        <v>15327</v>
      </c>
      <c r="U5" s="316">
        <v>9837</v>
      </c>
    </row>
    <row r="6" spans="1:23" x14ac:dyDescent="0.25">
      <c r="A6" s="314" t="s">
        <v>172</v>
      </c>
      <c r="B6" s="338">
        <v>618</v>
      </c>
      <c r="C6" s="317">
        <v>668</v>
      </c>
      <c r="D6" s="317">
        <v>557</v>
      </c>
      <c r="E6" s="317">
        <v>560</v>
      </c>
      <c r="F6" s="317">
        <v>527</v>
      </c>
      <c r="G6" s="317">
        <v>561</v>
      </c>
      <c r="H6" s="317">
        <v>495</v>
      </c>
      <c r="I6" s="317">
        <v>403</v>
      </c>
      <c r="J6" s="317">
        <v>502</v>
      </c>
      <c r="K6" s="317">
        <v>498</v>
      </c>
      <c r="L6" s="317">
        <v>398</v>
      </c>
      <c r="M6" s="317">
        <v>402</v>
      </c>
      <c r="N6" s="317">
        <v>448</v>
      </c>
      <c r="O6" s="317">
        <v>411</v>
      </c>
      <c r="P6" s="317">
        <v>408</v>
      </c>
      <c r="Q6" s="317">
        <v>386</v>
      </c>
      <c r="R6" s="317">
        <v>348</v>
      </c>
      <c r="S6" s="317">
        <v>391</v>
      </c>
      <c r="T6" s="317">
        <v>438</v>
      </c>
      <c r="U6" s="318">
        <v>278</v>
      </c>
    </row>
    <row r="7" spans="1:23" x14ac:dyDescent="0.25">
      <c r="A7" s="314" t="s">
        <v>174</v>
      </c>
      <c r="B7" s="337">
        <v>13878</v>
      </c>
      <c r="C7" s="315">
        <v>14107</v>
      </c>
      <c r="D7" s="315">
        <v>13056</v>
      </c>
      <c r="E7" s="315">
        <v>12609</v>
      </c>
      <c r="F7" s="315">
        <v>12981</v>
      </c>
      <c r="G7" s="315">
        <v>13166</v>
      </c>
      <c r="H7" s="315">
        <v>12902</v>
      </c>
      <c r="I7" s="315">
        <v>12058</v>
      </c>
      <c r="J7" s="315">
        <v>12393</v>
      </c>
      <c r="K7" s="315">
        <v>12360</v>
      </c>
      <c r="L7" s="315">
        <v>11785</v>
      </c>
      <c r="M7" s="315">
        <v>11260</v>
      </c>
      <c r="N7" s="315">
        <v>11075</v>
      </c>
      <c r="O7" s="315">
        <v>10637</v>
      </c>
      <c r="P7" s="315">
        <v>10633</v>
      </c>
      <c r="Q7" s="315">
        <v>10375</v>
      </c>
      <c r="R7" s="315">
        <v>11082</v>
      </c>
      <c r="S7" s="315">
        <v>10425</v>
      </c>
      <c r="T7" s="315">
        <v>10051</v>
      </c>
      <c r="U7" s="316">
        <v>6880</v>
      </c>
    </row>
    <row r="8" spans="1:23" x14ac:dyDescent="0.25">
      <c r="A8" s="314" t="s">
        <v>175</v>
      </c>
      <c r="B8" s="338">
        <v>75851</v>
      </c>
      <c r="C8" s="317">
        <v>75993</v>
      </c>
      <c r="D8" s="317">
        <v>70274</v>
      </c>
      <c r="E8" s="317">
        <v>65768</v>
      </c>
      <c r="F8" s="317">
        <v>59636</v>
      </c>
      <c r="G8" s="317">
        <v>58484</v>
      </c>
      <c r="H8" s="317">
        <v>60546</v>
      </c>
      <c r="I8" s="317">
        <v>56953</v>
      </c>
      <c r="J8" s="317">
        <v>54597</v>
      </c>
      <c r="K8" s="317">
        <v>53806</v>
      </c>
      <c r="L8" s="317">
        <v>50838</v>
      </c>
      <c r="M8" s="317">
        <v>49080</v>
      </c>
      <c r="N8" s="317">
        <v>46962</v>
      </c>
      <c r="O8" s="317">
        <v>45755</v>
      </c>
      <c r="P8" s="317">
        <v>45203</v>
      </c>
      <c r="Q8" s="317">
        <v>45435</v>
      </c>
      <c r="R8" s="317">
        <v>44996</v>
      </c>
      <c r="S8" s="317">
        <v>44625</v>
      </c>
      <c r="T8" s="317">
        <v>44400</v>
      </c>
      <c r="U8" s="318">
        <v>25940</v>
      </c>
    </row>
    <row r="9" spans="1:23" x14ac:dyDescent="0.25">
      <c r="A9" s="314" t="s">
        <v>176</v>
      </c>
      <c r="B9" s="337">
        <v>5766</v>
      </c>
      <c r="C9" s="315">
        <v>5361</v>
      </c>
      <c r="D9" s="315">
        <v>4706</v>
      </c>
      <c r="E9" s="315">
        <v>4505</v>
      </c>
      <c r="F9" s="315">
        <v>4618</v>
      </c>
      <c r="G9" s="315">
        <v>4456</v>
      </c>
      <c r="H9" s="315">
        <v>4172</v>
      </c>
      <c r="I9" s="315">
        <v>4027</v>
      </c>
      <c r="J9" s="315">
        <v>3694</v>
      </c>
      <c r="K9" s="315">
        <v>3578</v>
      </c>
      <c r="L9" s="315">
        <v>3925</v>
      </c>
      <c r="M9" s="315">
        <v>4314</v>
      </c>
      <c r="N9" s="315">
        <v>4180</v>
      </c>
      <c r="O9" s="315">
        <v>3963</v>
      </c>
      <c r="P9" s="315">
        <v>4028</v>
      </c>
      <c r="Q9" s="315">
        <v>4212</v>
      </c>
      <c r="R9" s="315">
        <v>4144</v>
      </c>
      <c r="S9" s="315">
        <v>4131</v>
      </c>
      <c r="T9" s="315">
        <v>4066</v>
      </c>
      <c r="U9" s="316">
        <v>2814</v>
      </c>
    </row>
    <row r="10" spans="1:23" x14ac:dyDescent="0.25">
      <c r="A10" s="314" t="s">
        <v>177</v>
      </c>
      <c r="B10" s="338">
        <v>30535</v>
      </c>
      <c r="C10" s="317">
        <v>29229</v>
      </c>
      <c r="D10" s="317">
        <v>26938</v>
      </c>
      <c r="E10" s="317">
        <v>26309</v>
      </c>
      <c r="F10" s="317">
        <v>25348</v>
      </c>
      <c r="G10" s="317">
        <v>26611</v>
      </c>
      <c r="H10" s="317">
        <v>25327</v>
      </c>
      <c r="I10" s="317">
        <v>22970</v>
      </c>
      <c r="J10" s="317">
        <v>21683</v>
      </c>
      <c r="K10" s="317">
        <v>21860</v>
      </c>
      <c r="L10" s="317">
        <v>21517</v>
      </c>
      <c r="M10" s="317">
        <v>19994</v>
      </c>
      <c r="N10" s="317">
        <v>18981</v>
      </c>
      <c r="O10" s="317">
        <v>19512</v>
      </c>
      <c r="P10" s="317">
        <v>19156</v>
      </c>
      <c r="Q10" s="317">
        <v>19142</v>
      </c>
      <c r="R10" s="317">
        <v>18984</v>
      </c>
      <c r="S10" s="317">
        <v>19314</v>
      </c>
      <c r="T10" s="317">
        <v>18822</v>
      </c>
      <c r="U10" s="318">
        <v>12919</v>
      </c>
    </row>
    <row r="11" spans="1:23" x14ac:dyDescent="0.25">
      <c r="A11" s="314" t="s">
        <v>178</v>
      </c>
      <c r="B11" s="337">
        <v>8087</v>
      </c>
      <c r="C11" s="315">
        <v>7915</v>
      </c>
      <c r="D11" s="315">
        <v>7427</v>
      </c>
      <c r="E11" s="315">
        <v>7050</v>
      </c>
      <c r="F11" s="315">
        <v>6661</v>
      </c>
      <c r="G11" s="315">
        <v>6628</v>
      </c>
      <c r="H11" s="315">
        <v>6737</v>
      </c>
      <c r="I11" s="315">
        <v>6459</v>
      </c>
      <c r="J11" s="315">
        <v>6016</v>
      </c>
      <c r="K11" s="315">
        <v>5137</v>
      </c>
      <c r="L11" s="315">
        <v>4697</v>
      </c>
      <c r="M11" s="315">
        <v>4679</v>
      </c>
      <c r="N11" s="315">
        <v>4590</v>
      </c>
      <c r="O11" s="315">
        <v>4384</v>
      </c>
      <c r="P11" s="315">
        <v>4727</v>
      </c>
      <c r="Q11" s="315">
        <v>4630</v>
      </c>
      <c r="R11" s="315">
        <v>4675</v>
      </c>
      <c r="S11" s="315">
        <v>4537</v>
      </c>
      <c r="T11" s="315">
        <v>4402</v>
      </c>
      <c r="U11" s="316">
        <v>3029</v>
      </c>
    </row>
    <row r="12" spans="1:23" x14ac:dyDescent="0.25">
      <c r="A12" s="314" t="s">
        <v>179</v>
      </c>
      <c r="B12" s="338">
        <v>38255</v>
      </c>
      <c r="C12" s="317">
        <v>37960</v>
      </c>
      <c r="D12" s="317">
        <v>36552</v>
      </c>
      <c r="E12" s="317">
        <v>35773</v>
      </c>
      <c r="F12" s="317">
        <v>33322</v>
      </c>
      <c r="G12" s="317">
        <v>33235</v>
      </c>
      <c r="H12" s="317">
        <v>31815</v>
      </c>
      <c r="I12" s="317">
        <v>29752</v>
      </c>
      <c r="J12" s="317">
        <v>28035</v>
      </c>
      <c r="K12" s="317">
        <v>28001</v>
      </c>
      <c r="L12" s="317">
        <v>27989</v>
      </c>
      <c r="M12" s="317">
        <v>24906</v>
      </c>
      <c r="N12" s="317">
        <v>24915</v>
      </c>
      <c r="O12" s="317">
        <v>23905</v>
      </c>
      <c r="P12" s="317">
        <v>23788</v>
      </c>
      <c r="Q12" s="317">
        <v>23594</v>
      </c>
      <c r="R12" s="317">
        <v>23500</v>
      </c>
      <c r="S12" s="317">
        <v>22402</v>
      </c>
      <c r="T12" s="317">
        <v>22392</v>
      </c>
      <c r="U12" s="318">
        <v>15096</v>
      </c>
    </row>
    <row r="13" spans="1:23" x14ac:dyDescent="0.25">
      <c r="A13" s="314" t="s">
        <v>180</v>
      </c>
      <c r="B13" s="337">
        <v>29821</v>
      </c>
      <c r="C13" s="315">
        <v>29523</v>
      </c>
      <c r="D13" s="315">
        <v>30386</v>
      </c>
      <c r="E13" s="315">
        <v>27820</v>
      </c>
      <c r="F13" s="315">
        <v>27728</v>
      </c>
      <c r="G13" s="315">
        <v>27648</v>
      </c>
      <c r="H13" s="315">
        <v>26465</v>
      </c>
      <c r="I13" s="315">
        <v>24902</v>
      </c>
      <c r="J13" s="315">
        <v>24345</v>
      </c>
      <c r="K13" s="315">
        <v>25284</v>
      </c>
      <c r="L13" s="315">
        <v>24876</v>
      </c>
      <c r="M13" s="315">
        <v>23034</v>
      </c>
      <c r="N13" s="315">
        <v>21663</v>
      </c>
      <c r="O13" s="315">
        <v>22051</v>
      </c>
      <c r="P13" s="315">
        <v>20957</v>
      </c>
      <c r="Q13" s="315">
        <v>22022</v>
      </c>
      <c r="R13" s="315">
        <v>21390</v>
      </c>
      <c r="S13" s="315">
        <v>20985</v>
      </c>
      <c r="T13" s="315">
        <v>20378</v>
      </c>
      <c r="U13" s="316">
        <v>13187</v>
      </c>
    </row>
    <row r="14" spans="1:23" x14ac:dyDescent="0.25">
      <c r="A14" s="314" t="s">
        <v>181</v>
      </c>
      <c r="B14" s="338">
        <v>6050</v>
      </c>
      <c r="C14" s="317">
        <v>5954</v>
      </c>
      <c r="D14" s="317">
        <v>5493</v>
      </c>
      <c r="E14" s="317">
        <v>5242</v>
      </c>
      <c r="F14" s="317">
        <v>4853</v>
      </c>
      <c r="G14" s="317">
        <v>5089</v>
      </c>
      <c r="H14" s="317">
        <v>5076</v>
      </c>
      <c r="I14" s="317">
        <v>4694</v>
      </c>
      <c r="J14" s="317">
        <v>4475</v>
      </c>
      <c r="K14" s="317">
        <v>4074</v>
      </c>
      <c r="L14" s="317">
        <v>4079</v>
      </c>
      <c r="M14" s="317">
        <v>3412</v>
      </c>
      <c r="N14" s="317">
        <v>3447</v>
      </c>
      <c r="O14" s="317">
        <v>3296</v>
      </c>
      <c r="P14" s="317">
        <v>3318</v>
      </c>
      <c r="Q14" s="317">
        <v>3337</v>
      </c>
      <c r="R14" s="317">
        <v>3258</v>
      </c>
      <c r="S14" s="317">
        <v>3400</v>
      </c>
      <c r="T14" s="317">
        <v>3222</v>
      </c>
      <c r="U14" s="318">
        <v>2268</v>
      </c>
    </row>
    <row r="15" spans="1:23" x14ac:dyDescent="0.25">
      <c r="A15" s="314" t="s">
        <v>182</v>
      </c>
      <c r="B15" s="337">
        <v>12059</v>
      </c>
      <c r="C15" s="315">
        <v>12606</v>
      </c>
      <c r="D15" s="315">
        <v>11921</v>
      </c>
      <c r="E15" s="315">
        <v>11067</v>
      </c>
      <c r="F15" s="315">
        <v>10470</v>
      </c>
      <c r="G15" s="315">
        <v>11193</v>
      </c>
      <c r="H15" s="315">
        <v>10230</v>
      </c>
      <c r="I15" s="315">
        <v>9996</v>
      </c>
      <c r="J15" s="315">
        <v>9624</v>
      </c>
      <c r="K15" s="315">
        <v>9874</v>
      </c>
      <c r="L15" s="315">
        <v>9465</v>
      </c>
      <c r="M15" s="315">
        <v>8002</v>
      </c>
      <c r="N15" s="315">
        <v>7961</v>
      </c>
      <c r="O15" s="315">
        <v>7866</v>
      </c>
      <c r="P15" s="315">
        <v>7606</v>
      </c>
      <c r="Q15" s="315">
        <v>7406</v>
      </c>
      <c r="R15" s="315">
        <v>7756</v>
      </c>
      <c r="S15" s="315">
        <v>7298</v>
      </c>
      <c r="T15" s="315">
        <v>7560</v>
      </c>
      <c r="U15" s="316">
        <v>4918</v>
      </c>
    </row>
    <row r="16" spans="1:23" x14ac:dyDescent="0.25">
      <c r="A16" s="314" t="s">
        <v>183</v>
      </c>
      <c r="B16" s="338">
        <v>44333</v>
      </c>
      <c r="C16" s="317">
        <v>44099</v>
      </c>
      <c r="D16" s="317">
        <v>43553</v>
      </c>
      <c r="E16" s="317">
        <v>45536</v>
      </c>
      <c r="F16" s="317">
        <v>45310</v>
      </c>
      <c r="G16" s="317">
        <v>43550</v>
      </c>
      <c r="H16" s="317">
        <v>41431</v>
      </c>
      <c r="I16" s="317">
        <v>38827</v>
      </c>
      <c r="J16" s="317">
        <v>39624</v>
      </c>
      <c r="K16" s="317">
        <v>38932</v>
      </c>
      <c r="L16" s="317">
        <v>37509</v>
      </c>
      <c r="M16" s="317">
        <v>33031</v>
      </c>
      <c r="N16" s="317">
        <v>30782</v>
      </c>
      <c r="O16" s="317">
        <v>28595</v>
      </c>
      <c r="P16" s="317">
        <v>28117</v>
      </c>
      <c r="Q16" s="317">
        <v>27764</v>
      </c>
      <c r="R16" s="317">
        <v>27066</v>
      </c>
      <c r="S16" s="317">
        <v>25526</v>
      </c>
      <c r="T16" s="317">
        <v>26042</v>
      </c>
      <c r="U16" s="318">
        <v>17833</v>
      </c>
    </row>
    <row r="17" spans="1:23" x14ac:dyDescent="0.25">
      <c r="A17" s="319" t="s">
        <v>184</v>
      </c>
      <c r="B17" s="339">
        <v>8342</v>
      </c>
      <c r="C17" s="320">
        <v>8496</v>
      </c>
      <c r="D17" s="320">
        <v>8066</v>
      </c>
      <c r="E17" s="320">
        <v>7544</v>
      </c>
      <c r="F17" s="320">
        <v>7225</v>
      </c>
      <c r="G17" s="320">
        <v>7052</v>
      </c>
      <c r="H17" s="320">
        <v>6382</v>
      </c>
      <c r="I17" s="320">
        <v>6043</v>
      </c>
      <c r="J17" s="320">
        <v>5989</v>
      </c>
      <c r="K17" s="320">
        <v>6377</v>
      </c>
      <c r="L17" s="320">
        <v>6221</v>
      </c>
      <c r="M17" s="320">
        <v>5524</v>
      </c>
      <c r="N17" s="320">
        <v>5464</v>
      </c>
      <c r="O17" s="320">
        <v>5195</v>
      </c>
      <c r="P17" s="320">
        <v>4827</v>
      </c>
      <c r="Q17" s="320">
        <v>4584</v>
      </c>
      <c r="R17" s="320">
        <v>4395</v>
      </c>
      <c r="S17" s="320">
        <v>4683</v>
      </c>
      <c r="T17" s="320">
        <v>4648</v>
      </c>
      <c r="U17" s="321">
        <v>3090</v>
      </c>
    </row>
    <row r="18" spans="1:23" x14ac:dyDescent="0.25">
      <c r="A18" s="322" t="s">
        <v>185</v>
      </c>
      <c r="B18" s="340">
        <v>1578</v>
      </c>
      <c r="C18" s="323">
        <v>1604</v>
      </c>
      <c r="D18" s="323">
        <v>1462</v>
      </c>
      <c r="E18" s="323">
        <v>1568</v>
      </c>
      <c r="F18" s="323">
        <v>1419</v>
      </c>
      <c r="G18" s="323">
        <v>1564</v>
      </c>
      <c r="H18" s="323">
        <v>1431</v>
      </c>
      <c r="I18" s="323">
        <v>1328</v>
      </c>
      <c r="J18" s="323">
        <v>1322</v>
      </c>
      <c r="K18" s="323">
        <v>1333</v>
      </c>
      <c r="L18" s="323">
        <v>1305</v>
      </c>
      <c r="M18" s="323">
        <v>1102</v>
      </c>
      <c r="N18" s="323">
        <v>1224</v>
      </c>
      <c r="O18" s="323">
        <v>1093</v>
      </c>
      <c r="P18" s="323">
        <v>874</v>
      </c>
      <c r="Q18" s="323">
        <v>1111</v>
      </c>
      <c r="R18" s="323">
        <v>967</v>
      </c>
      <c r="S18" s="323">
        <v>954</v>
      </c>
      <c r="T18" s="323">
        <v>960</v>
      </c>
      <c r="U18" s="324">
        <v>587</v>
      </c>
      <c r="W18" s="327" t="s">
        <v>188</v>
      </c>
    </row>
    <row r="19" spans="1:23" x14ac:dyDescent="0.25">
      <c r="A19" s="322" t="s">
        <v>186</v>
      </c>
      <c r="B19" s="341">
        <v>2016</v>
      </c>
      <c r="C19" s="325">
        <v>2068</v>
      </c>
      <c r="D19" s="325">
        <v>1984</v>
      </c>
      <c r="E19" s="325">
        <v>2066</v>
      </c>
      <c r="F19" s="325">
        <v>2062</v>
      </c>
      <c r="G19" s="325">
        <v>1805</v>
      </c>
      <c r="H19" s="325">
        <v>1440</v>
      </c>
      <c r="I19" s="325">
        <v>1432</v>
      </c>
      <c r="J19" s="325">
        <v>1598</v>
      </c>
      <c r="K19" s="325">
        <v>1780</v>
      </c>
      <c r="L19" s="325">
        <v>1533</v>
      </c>
      <c r="M19" s="325">
        <v>1305</v>
      </c>
      <c r="N19" s="325">
        <v>1282</v>
      </c>
      <c r="O19" s="325">
        <v>1233</v>
      </c>
      <c r="P19" s="325">
        <v>1212</v>
      </c>
      <c r="Q19" s="325">
        <v>1126</v>
      </c>
      <c r="R19" s="325">
        <v>1275</v>
      </c>
      <c r="S19" s="325">
        <v>1238</v>
      </c>
      <c r="T19" s="325">
        <v>1267</v>
      </c>
      <c r="U19" s="326">
        <v>799</v>
      </c>
    </row>
    <row r="20" spans="1:23" x14ac:dyDescent="0.25">
      <c r="A20" s="322" t="s">
        <v>187</v>
      </c>
      <c r="B20" s="340">
        <v>2528</v>
      </c>
      <c r="C20" s="323">
        <v>2695</v>
      </c>
      <c r="D20" s="323">
        <v>2437</v>
      </c>
      <c r="E20" s="323">
        <v>1964</v>
      </c>
      <c r="F20" s="323">
        <v>1906</v>
      </c>
      <c r="G20" s="323">
        <v>1831</v>
      </c>
      <c r="H20" s="323">
        <v>1671</v>
      </c>
      <c r="I20" s="323">
        <v>1534</v>
      </c>
      <c r="J20" s="323">
        <v>1374</v>
      </c>
      <c r="K20" s="323">
        <v>1500</v>
      </c>
      <c r="L20" s="323">
        <v>1637</v>
      </c>
      <c r="M20" s="323">
        <v>1614</v>
      </c>
      <c r="N20" s="323">
        <v>1524</v>
      </c>
      <c r="O20" s="323">
        <v>1436</v>
      </c>
      <c r="P20" s="323">
        <v>1365</v>
      </c>
      <c r="Q20" s="323">
        <v>1190</v>
      </c>
      <c r="R20" s="323">
        <v>1054</v>
      </c>
      <c r="S20" s="323">
        <v>1261</v>
      </c>
      <c r="T20" s="323">
        <v>1150</v>
      </c>
      <c r="U20" s="324">
        <v>856</v>
      </c>
    </row>
    <row r="21" spans="1:23" x14ac:dyDescent="0.25">
      <c r="A21" s="322" t="s">
        <v>189</v>
      </c>
      <c r="B21" s="341">
        <v>2220</v>
      </c>
      <c r="C21" s="325">
        <v>2129</v>
      </c>
      <c r="D21" s="325">
        <v>2183</v>
      </c>
      <c r="E21" s="325">
        <v>1946</v>
      </c>
      <c r="F21" s="325">
        <v>1838</v>
      </c>
      <c r="G21" s="325">
        <v>1852</v>
      </c>
      <c r="H21" s="325">
        <v>1840</v>
      </c>
      <c r="I21" s="325">
        <v>1749</v>
      </c>
      <c r="J21" s="325">
        <v>1695</v>
      </c>
      <c r="K21" s="325">
        <v>1764</v>
      </c>
      <c r="L21" s="325">
        <v>1746</v>
      </c>
      <c r="M21" s="325">
        <v>1503</v>
      </c>
      <c r="N21" s="325">
        <v>1434</v>
      </c>
      <c r="O21" s="325">
        <v>1433</v>
      </c>
      <c r="P21" s="325">
        <v>1376</v>
      </c>
      <c r="Q21" s="325">
        <v>1157</v>
      </c>
      <c r="R21" s="325">
        <v>1099</v>
      </c>
      <c r="S21" s="325">
        <v>1230</v>
      </c>
      <c r="T21" s="325">
        <v>1271</v>
      </c>
      <c r="U21" s="326">
        <v>848</v>
      </c>
    </row>
    <row r="22" spans="1:23" x14ac:dyDescent="0.25">
      <c r="A22" s="314" t="s">
        <v>190</v>
      </c>
      <c r="B22" s="338">
        <v>1585</v>
      </c>
      <c r="C22" s="317">
        <v>1402</v>
      </c>
      <c r="D22" s="317">
        <v>1135</v>
      </c>
      <c r="E22" s="317">
        <v>929</v>
      </c>
      <c r="F22" s="317">
        <v>896</v>
      </c>
      <c r="G22" s="317">
        <v>954</v>
      </c>
      <c r="H22" s="317">
        <v>864</v>
      </c>
      <c r="I22" s="317">
        <v>925</v>
      </c>
      <c r="J22" s="317">
        <v>838</v>
      </c>
      <c r="K22" s="317">
        <v>1056</v>
      </c>
      <c r="L22" s="317">
        <v>1008</v>
      </c>
      <c r="M22" s="317">
        <v>956</v>
      </c>
      <c r="N22" s="317">
        <v>800</v>
      </c>
      <c r="O22" s="317">
        <v>782</v>
      </c>
      <c r="P22" s="317">
        <v>722</v>
      </c>
      <c r="Q22" s="317">
        <v>786</v>
      </c>
      <c r="R22" s="317">
        <v>767</v>
      </c>
      <c r="S22" s="317">
        <v>731</v>
      </c>
      <c r="T22" s="317">
        <v>913</v>
      </c>
      <c r="U22" s="318">
        <v>545</v>
      </c>
    </row>
    <row r="23" spans="1:23" x14ac:dyDescent="0.25">
      <c r="A23" s="314" t="s">
        <v>191</v>
      </c>
      <c r="B23" s="337">
        <v>16043</v>
      </c>
      <c r="C23" s="315">
        <v>18906</v>
      </c>
      <c r="D23" s="315">
        <v>17144</v>
      </c>
      <c r="E23" s="315">
        <v>15389</v>
      </c>
      <c r="F23" s="315">
        <v>17321</v>
      </c>
      <c r="G23" s="315">
        <v>16455</v>
      </c>
      <c r="H23" s="315">
        <v>16750</v>
      </c>
      <c r="I23" s="315">
        <v>17380</v>
      </c>
      <c r="J23" s="315">
        <v>17813</v>
      </c>
      <c r="K23" s="315">
        <v>17050</v>
      </c>
      <c r="L23" s="315">
        <v>15294</v>
      </c>
      <c r="M23" s="315">
        <v>14802</v>
      </c>
      <c r="N23" s="315">
        <v>13854</v>
      </c>
      <c r="O23" s="315">
        <v>13980</v>
      </c>
      <c r="P23" s="315">
        <v>13755</v>
      </c>
      <c r="Q23" s="315">
        <v>14906</v>
      </c>
      <c r="R23" s="315">
        <v>14770</v>
      </c>
      <c r="S23" s="315">
        <v>14643</v>
      </c>
      <c r="T23" s="315">
        <v>15067</v>
      </c>
      <c r="U23" s="316">
        <v>9957</v>
      </c>
    </row>
    <row r="24" spans="1:23" x14ac:dyDescent="0.25">
      <c r="A24" s="314" t="s">
        <v>192</v>
      </c>
      <c r="B24" s="338">
        <v>17812</v>
      </c>
      <c r="C24" s="317">
        <v>18895</v>
      </c>
      <c r="D24" s="317">
        <v>17874</v>
      </c>
      <c r="E24" s="317">
        <v>17277</v>
      </c>
      <c r="F24" s="317">
        <v>18727</v>
      </c>
      <c r="G24" s="317">
        <v>19346</v>
      </c>
      <c r="H24" s="317">
        <v>19652</v>
      </c>
      <c r="I24" s="317">
        <v>20259</v>
      </c>
      <c r="J24" s="317">
        <v>21356</v>
      </c>
      <c r="K24" s="317">
        <v>20926</v>
      </c>
      <c r="L24" s="317">
        <v>20263</v>
      </c>
      <c r="M24" s="317">
        <v>16569</v>
      </c>
      <c r="N24" s="317">
        <v>17147</v>
      </c>
      <c r="O24" s="317">
        <v>15919</v>
      </c>
      <c r="P24" s="317">
        <v>15646</v>
      </c>
      <c r="Q24" s="317">
        <v>16624</v>
      </c>
      <c r="R24" s="317">
        <v>16116</v>
      </c>
      <c r="S24" s="317">
        <v>16149</v>
      </c>
      <c r="T24" s="317">
        <v>16164</v>
      </c>
      <c r="U24" s="318">
        <v>11407</v>
      </c>
    </row>
    <row r="25" spans="1:23" x14ac:dyDescent="0.25">
      <c r="A25" s="314" t="s">
        <v>193</v>
      </c>
      <c r="B25" s="337">
        <v>1434</v>
      </c>
      <c r="C25" s="315">
        <v>1556</v>
      </c>
      <c r="D25" s="315">
        <v>1482</v>
      </c>
      <c r="E25" s="315">
        <v>1407</v>
      </c>
      <c r="F25" s="315">
        <v>1444</v>
      </c>
      <c r="G25" s="315">
        <v>1522</v>
      </c>
      <c r="H25" s="315">
        <v>1512</v>
      </c>
      <c r="I25" s="315">
        <v>1622</v>
      </c>
      <c r="J25" s="315">
        <v>1627</v>
      </c>
      <c r="K25" s="315">
        <v>2015</v>
      </c>
      <c r="L25" s="315">
        <v>1780</v>
      </c>
      <c r="M25" s="315">
        <v>1634</v>
      </c>
      <c r="N25" s="315">
        <v>1477</v>
      </c>
      <c r="O25" s="315">
        <v>1527</v>
      </c>
      <c r="P25" s="315">
        <v>1562</v>
      </c>
      <c r="Q25" s="315">
        <v>1519</v>
      </c>
      <c r="R25" s="315">
        <v>1355</v>
      </c>
      <c r="S25" s="315">
        <v>1609</v>
      </c>
      <c r="T25" s="315">
        <v>1484</v>
      </c>
      <c r="U25" s="316">
        <v>1056</v>
      </c>
    </row>
    <row r="26" spans="1:23" x14ac:dyDescent="0.25">
      <c r="A26" s="314" t="s">
        <v>194</v>
      </c>
      <c r="B26" s="338">
        <v>7341</v>
      </c>
      <c r="C26" s="317">
        <v>7897</v>
      </c>
      <c r="D26" s="317">
        <v>7275</v>
      </c>
      <c r="E26" s="317">
        <v>6919</v>
      </c>
      <c r="F26" s="317">
        <v>6627</v>
      </c>
      <c r="G26" s="317">
        <v>6129</v>
      </c>
      <c r="H26" s="317">
        <v>5869</v>
      </c>
      <c r="I26" s="317">
        <v>5650</v>
      </c>
      <c r="J26" s="317">
        <v>5896</v>
      </c>
      <c r="K26" s="317">
        <v>5645</v>
      </c>
      <c r="L26" s="317">
        <v>5116</v>
      </c>
      <c r="M26" s="317">
        <v>4697</v>
      </c>
      <c r="N26" s="317">
        <v>4721</v>
      </c>
      <c r="O26" s="317">
        <v>4428</v>
      </c>
      <c r="P26" s="317">
        <v>4700</v>
      </c>
      <c r="Q26" s="317">
        <v>4868</v>
      </c>
      <c r="R26" s="317">
        <v>4863</v>
      </c>
      <c r="S26" s="317">
        <v>4862</v>
      </c>
      <c r="T26" s="317">
        <v>4551</v>
      </c>
      <c r="U26" s="318">
        <v>3264</v>
      </c>
    </row>
    <row r="27" spans="1:23" x14ac:dyDescent="0.25">
      <c r="A27" s="314" t="s">
        <v>195</v>
      </c>
      <c r="B27" s="337">
        <v>22991</v>
      </c>
      <c r="C27" s="315">
        <v>23724</v>
      </c>
      <c r="D27" s="315">
        <v>22181</v>
      </c>
      <c r="E27" s="315">
        <v>20847</v>
      </c>
      <c r="F27" s="315">
        <v>21534</v>
      </c>
      <c r="G27" s="315">
        <v>21196</v>
      </c>
      <c r="H27" s="315">
        <v>21442</v>
      </c>
      <c r="I27" s="315">
        <v>21868</v>
      </c>
      <c r="J27" s="315">
        <v>21742</v>
      </c>
      <c r="K27" s="315">
        <v>22004</v>
      </c>
      <c r="L27" s="315">
        <v>20129</v>
      </c>
      <c r="M27" s="315">
        <v>17718</v>
      </c>
      <c r="N27" s="315">
        <v>17726</v>
      </c>
      <c r="O27" s="315">
        <v>17167</v>
      </c>
      <c r="P27" s="315">
        <v>16224</v>
      </c>
      <c r="Q27" s="315">
        <v>16601</v>
      </c>
      <c r="R27" s="315">
        <v>16457</v>
      </c>
      <c r="S27" s="315">
        <v>16418</v>
      </c>
      <c r="T27" s="315">
        <v>16083</v>
      </c>
      <c r="U27" s="316">
        <v>11590</v>
      </c>
    </row>
    <row r="28" spans="1:23" x14ac:dyDescent="0.25">
      <c r="A28" s="314" t="s">
        <v>196</v>
      </c>
      <c r="B28" s="338">
        <v>7413</v>
      </c>
      <c r="C28" s="317">
        <v>7780</v>
      </c>
      <c r="D28" s="317">
        <v>7232</v>
      </c>
      <c r="E28" s="317">
        <v>7981</v>
      </c>
      <c r="F28" s="317">
        <v>7688</v>
      </c>
      <c r="G28" s="317">
        <v>7633</v>
      </c>
      <c r="H28" s="317">
        <v>6820</v>
      </c>
      <c r="I28" s="317">
        <v>6728</v>
      </c>
      <c r="J28" s="317">
        <v>7024</v>
      </c>
      <c r="K28" s="317">
        <v>6278</v>
      </c>
      <c r="L28" s="317">
        <v>5798</v>
      </c>
      <c r="M28" s="317">
        <v>5263</v>
      </c>
      <c r="N28" s="317">
        <v>5526</v>
      </c>
      <c r="O28" s="317">
        <v>5311</v>
      </c>
      <c r="P28" s="317">
        <v>5265</v>
      </c>
      <c r="Q28" s="317">
        <v>5192</v>
      </c>
      <c r="R28" s="317">
        <v>5045</v>
      </c>
      <c r="S28" s="317">
        <v>5046</v>
      </c>
      <c r="T28" s="317">
        <v>5374</v>
      </c>
      <c r="U28" s="318">
        <v>3340</v>
      </c>
    </row>
    <row r="30" spans="1:23" x14ac:dyDescent="0.25">
      <c r="A30" s="302" t="s">
        <v>23</v>
      </c>
      <c r="B30" s="328" t="s">
        <v>2</v>
      </c>
      <c r="C30" s="259" t="s">
        <v>3</v>
      </c>
      <c r="D30" s="308" t="s">
        <v>4</v>
      </c>
      <c r="E30" s="308" t="s">
        <v>5</v>
      </c>
      <c r="F30" s="308" t="s">
        <v>6</v>
      </c>
      <c r="G30" s="308" t="s">
        <v>7</v>
      </c>
      <c r="H30" s="308" t="s">
        <v>8</v>
      </c>
      <c r="I30" s="308" t="s">
        <v>9</v>
      </c>
      <c r="J30" s="308" t="s">
        <v>10</v>
      </c>
      <c r="K30" s="308" t="s">
        <v>11</v>
      </c>
      <c r="L30" s="308" t="s">
        <v>12</v>
      </c>
      <c r="M30" s="308" t="s">
        <v>13</v>
      </c>
      <c r="N30" s="308" t="s">
        <v>14</v>
      </c>
      <c r="O30" s="308" t="s">
        <v>15</v>
      </c>
      <c r="P30" s="308" t="s">
        <v>16</v>
      </c>
      <c r="Q30" s="308" t="s">
        <v>17</v>
      </c>
      <c r="R30" s="308" t="s">
        <v>18</v>
      </c>
      <c r="S30" s="308" t="s">
        <v>19</v>
      </c>
      <c r="T30" s="328" t="s">
        <v>20</v>
      </c>
      <c r="U30" s="308" t="s">
        <v>147</v>
      </c>
    </row>
    <row r="31" spans="1:23" x14ac:dyDescent="0.25">
      <c r="A31" s="329" t="s">
        <v>197</v>
      </c>
      <c r="B31" s="242">
        <v>56976981</v>
      </c>
      <c r="C31" s="242">
        <v>57089824</v>
      </c>
      <c r="D31" s="242">
        <v>57399184</v>
      </c>
      <c r="E31" s="242">
        <v>57828179</v>
      </c>
      <c r="F31" s="242">
        <v>58166682</v>
      </c>
      <c r="G31" s="242">
        <v>58399860.5</v>
      </c>
      <c r="H31" s="242">
        <v>58756247</v>
      </c>
      <c r="I31" s="242">
        <v>59211180.5</v>
      </c>
      <c r="J31" s="242">
        <v>59555454</v>
      </c>
      <c r="K31" s="242">
        <v>59819406.5</v>
      </c>
      <c r="L31" s="242">
        <v>60026841</v>
      </c>
      <c r="M31" s="242">
        <v>60191247</v>
      </c>
      <c r="N31" s="242">
        <v>60311613</v>
      </c>
      <c r="O31" s="242">
        <v>60320707</v>
      </c>
      <c r="P31" s="242">
        <v>60229604.5</v>
      </c>
      <c r="Q31" s="242">
        <v>60115223</v>
      </c>
      <c r="R31" s="242">
        <v>60002251.5</v>
      </c>
      <c r="S31" s="242">
        <v>59877221</v>
      </c>
      <c r="T31" s="242">
        <v>59729080.5</v>
      </c>
      <c r="U31" s="242">
        <v>59438850.5</v>
      </c>
    </row>
    <row r="32" spans="1:23" x14ac:dyDescent="0.25">
      <c r="A32" s="314" t="s">
        <v>198</v>
      </c>
      <c r="B32" s="330">
        <v>4216073.5</v>
      </c>
      <c r="C32" s="330">
        <v>4217430</v>
      </c>
      <c r="D32" s="330">
        <v>4241394</v>
      </c>
      <c r="E32" s="330">
        <v>4272570</v>
      </c>
      <c r="F32" s="330">
        <v>4290344.5</v>
      </c>
      <c r="G32" s="330">
        <v>4301110.5</v>
      </c>
      <c r="H32" s="330">
        <v>4332145.5</v>
      </c>
      <c r="I32" s="330">
        <v>4373691.5</v>
      </c>
      <c r="J32" s="330">
        <v>4395341</v>
      </c>
      <c r="K32" s="330">
        <v>4406229.5</v>
      </c>
      <c r="L32" s="330">
        <v>4413816</v>
      </c>
      <c r="M32" s="330">
        <v>4421280.5</v>
      </c>
      <c r="N32" s="330">
        <v>4423370</v>
      </c>
      <c r="O32" s="330">
        <v>4412243</v>
      </c>
      <c r="P32" s="330">
        <v>4393894</v>
      </c>
      <c r="Q32" s="330">
        <v>4377287</v>
      </c>
      <c r="R32" s="330">
        <v>4360129.5</v>
      </c>
      <c r="S32" s="330">
        <v>4339238</v>
      </c>
      <c r="T32" s="330">
        <v>4319891</v>
      </c>
      <c r="U32" s="330">
        <v>4293081</v>
      </c>
    </row>
    <row r="33" spans="1:21" x14ac:dyDescent="0.25">
      <c r="A33" s="314" t="s">
        <v>199</v>
      </c>
      <c r="B33" s="330">
        <v>119310</v>
      </c>
      <c r="C33" s="330">
        <v>119865</v>
      </c>
      <c r="D33" s="330">
        <v>121037.5</v>
      </c>
      <c r="E33" s="330">
        <v>122245.5</v>
      </c>
      <c r="F33" s="330">
        <v>123319</v>
      </c>
      <c r="G33" s="330">
        <v>124237.5</v>
      </c>
      <c r="H33" s="330">
        <v>125147</v>
      </c>
      <c r="I33" s="330">
        <v>126086.5</v>
      </c>
      <c r="J33" s="330">
        <v>126736</v>
      </c>
      <c r="K33" s="330">
        <v>127055</v>
      </c>
      <c r="L33" s="330">
        <v>127229</v>
      </c>
      <c r="M33" s="330">
        <v>127628</v>
      </c>
      <c r="N33" s="330">
        <v>128098</v>
      </c>
      <c r="O33" s="330">
        <v>128108.5</v>
      </c>
      <c r="P33" s="330">
        <v>127501</v>
      </c>
      <c r="Q33" s="330">
        <v>126853.5</v>
      </c>
      <c r="R33" s="330">
        <v>126445</v>
      </c>
      <c r="S33" s="330">
        <v>125933</v>
      </c>
      <c r="T33" s="330">
        <v>125343.5</v>
      </c>
      <c r="U33" s="330">
        <v>124561.5</v>
      </c>
    </row>
    <row r="34" spans="1:21" x14ac:dyDescent="0.25">
      <c r="A34" s="314" t="s">
        <v>200</v>
      </c>
      <c r="B34" s="330">
        <v>1574575</v>
      </c>
      <c r="C34" s="330">
        <v>1569172.5</v>
      </c>
      <c r="D34" s="330">
        <v>1570551.5</v>
      </c>
      <c r="E34" s="330">
        <v>1576761.5</v>
      </c>
      <c r="F34" s="330">
        <v>1580756.5</v>
      </c>
      <c r="G34" s="330">
        <v>1580857</v>
      </c>
      <c r="H34" s="330">
        <v>1582131.5</v>
      </c>
      <c r="I34" s="330">
        <v>1586625.5</v>
      </c>
      <c r="J34" s="330">
        <v>1590669.5</v>
      </c>
      <c r="K34" s="330">
        <v>1592065</v>
      </c>
      <c r="L34" s="330">
        <v>1591344.5</v>
      </c>
      <c r="M34" s="330">
        <v>1588709</v>
      </c>
      <c r="N34" s="330">
        <v>1583822</v>
      </c>
      <c r="O34" s="330">
        <v>1574874.5</v>
      </c>
      <c r="P34" s="330">
        <v>1563584.5</v>
      </c>
      <c r="Q34" s="330">
        <v>1554560.5</v>
      </c>
      <c r="R34" s="330">
        <v>1546460</v>
      </c>
      <c r="S34" s="330">
        <v>1537260.5</v>
      </c>
      <c r="T34" s="330">
        <v>1528903</v>
      </c>
      <c r="U34" s="330">
        <v>1521660.5</v>
      </c>
    </row>
    <row r="35" spans="1:21" x14ac:dyDescent="0.25">
      <c r="A35" s="314" t="s">
        <v>201</v>
      </c>
      <c r="B35" s="330">
        <v>9018996.5</v>
      </c>
      <c r="C35" s="330">
        <v>9058102</v>
      </c>
      <c r="D35" s="330">
        <v>9127898</v>
      </c>
      <c r="E35" s="330">
        <v>9236668</v>
      </c>
      <c r="F35" s="330">
        <v>9335331</v>
      </c>
      <c r="G35" s="330">
        <v>9401184</v>
      </c>
      <c r="H35" s="330">
        <v>9474509</v>
      </c>
      <c r="I35" s="330">
        <v>9560640.5</v>
      </c>
      <c r="J35" s="330">
        <v>9637209</v>
      </c>
      <c r="K35" s="330">
        <v>9708363.5</v>
      </c>
      <c r="L35" s="330">
        <v>9778562</v>
      </c>
      <c r="M35" s="330">
        <v>9844276</v>
      </c>
      <c r="N35" s="330">
        <v>9903655</v>
      </c>
      <c r="O35" s="330">
        <v>9942269</v>
      </c>
      <c r="P35" s="330">
        <v>9956608</v>
      </c>
      <c r="Q35" s="330">
        <v>9964433</v>
      </c>
      <c r="R35" s="330">
        <v>9978690.5</v>
      </c>
      <c r="S35" s="330">
        <v>9998897.5</v>
      </c>
      <c r="T35" s="330">
        <v>10019217.5</v>
      </c>
      <c r="U35" s="330">
        <v>10004578</v>
      </c>
    </row>
    <row r="36" spans="1:21" x14ac:dyDescent="0.25">
      <c r="A36" s="314" t="s">
        <v>202</v>
      </c>
      <c r="B36" s="330">
        <v>937522.5</v>
      </c>
      <c r="C36" s="330">
        <v>943994.5</v>
      </c>
      <c r="D36" s="330">
        <v>953408.5</v>
      </c>
      <c r="E36" s="330">
        <v>964189</v>
      </c>
      <c r="F36" s="330">
        <v>975015.5</v>
      </c>
      <c r="G36" s="330">
        <v>984704.5</v>
      </c>
      <c r="H36" s="330">
        <v>995571.5</v>
      </c>
      <c r="I36" s="330">
        <v>1007393.5</v>
      </c>
      <c r="J36" s="330">
        <v>1017459.5</v>
      </c>
      <c r="K36" s="330">
        <v>1026110</v>
      </c>
      <c r="L36" s="330">
        <v>1033737</v>
      </c>
      <c r="M36" s="330">
        <v>1041144.5</v>
      </c>
      <c r="N36" s="330">
        <v>1048628</v>
      </c>
      <c r="O36" s="330">
        <v>1054192</v>
      </c>
      <c r="P36" s="330">
        <v>1057973.5</v>
      </c>
      <c r="Q36" s="330">
        <v>1061749.5</v>
      </c>
      <c r="R36" s="330">
        <v>1066236</v>
      </c>
      <c r="S36" s="330">
        <v>1071386</v>
      </c>
      <c r="T36" s="330">
        <v>1076051.5</v>
      </c>
      <c r="U36" s="330">
        <v>1077573.5</v>
      </c>
    </row>
    <row r="37" spans="1:21" x14ac:dyDescent="0.25">
      <c r="A37" s="314" t="s">
        <v>203</v>
      </c>
      <c r="B37" s="330">
        <v>4518089.5</v>
      </c>
      <c r="C37" s="330">
        <v>4545045</v>
      </c>
      <c r="D37" s="330">
        <v>4592492</v>
      </c>
      <c r="E37" s="330">
        <v>4648713.5</v>
      </c>
      <c r="F37" s="330">
        <v>4692351</v>
      </c>
      <c r="G37" s="330">
        <v>4724567.5</v>
      </c>
      <c r="H37" s="330">
        <v>4767714.5</v>
      </c>
      <c r="I37" s="330">
        <v>4820200.5</v>
      </c>
      <c r="J37" s="330">
        <v>4853855.5</v>
      </c>
      <c r="K37" s="330">
        <v>4871489</v>
      </c>
      <c r="L37" s="330">
        <v>4883467</v>
      </c>
      <c r="M37" s="330">
        <v>4894371.5</v>
      </c>
      <c r="N37" s="330">
        <v>4903563.5</v>
      </c>
      <c r="O37" s="330">
        <v>4904203</v>
      </c>
      <c r="P37" s="330">
        <v>4896671</v>
      </c>
      <c r="Q37" s="330">
        <v>4887010.5</v>
      </c>
      <c r="R37" s="330">
        <v>4882154.5</v>
      </c>
      <c r="S37" s="330">
        <v>4882763</v>
      </c>
      <c r="T37" s="330">
        <v>4881861.5</v>
      </c>
      <c r="U37" s="330">
        <v>4874481.5</v>
      </c>
    </row>
    <row r="38" spans="1:21" x14ac:dyDescent="0.25">
      <c r="A38" s="314" t="s">
        <v>204</v>
      </c>
      <c r="B38" s="330">
        <v>1182975.5</v>
      </c>
      <c r="C38" s="330">
        <v>1187406.5</v>
      </c>
      <c r="D38" s="330">
        <v>1193216.5</v>
      </c>
      <c r="E38" s="330">
        <v>1198841.5</v>
      </c>
      <c r="F38" s="330">
        <v>1202599</v>
      </c>
      <c r="G38" s="330">
        <v>1205989</v>
      </c>
      <c r="H38" s="330">
        <v>1212594.5</v>
      </c>
      <c r="I38" s="330">
        <v>1220856</v>
      </c>
      <c r="J38" s="330">
        <v>1225281.5</v>
      </c>
      <c r="K38" s="330">
        <v>1225635.5</v>
      </c>
      <c r="L38" s="330">
        <v>1224501.5</v>
      </c>
      <c r="M38" s="330">
        <v>1224314.5</v>
      </c>
      <c r="N38" s="330">
        <v>1224985.5</v>
      </c>
      <c r="O38" s="330">
        <v>1223324</v>
      </c>
      <c r="P38" s="330">
        <v>1218936</v>
      </c>
      <c r="Q38" s="330">
        <v>1214508.5</v>
      </c>
      <c r="R38" s="330">
        <v>1211982</v>
      </c>
      <c r="S38" s="330">
        <v>1210784.5</v>
      </c>
      <c r="T38" s="330">
        <v>1208315</v>
      </c>
      <c r="U38" s="330">
        <v>1203863</v>
      </c>
    </row>
    <row r="39" spans="1:21" x14ac:dyDescent="0.25">
      <c r="A39" s="314" t="s">
        <v>205</v>
      </c>
      <c r="B39" s="330">
        <v>3984686.5</v>
      </c>
      <c r="C39" s="330">
        <v>4018756.5</v>
      </c>
      <c r="D39" s="330">
        <v>4057645.5</v>
      </c>
      <c r="E39" s="330">
        <v>4105190.5</v>
      </c>
      <c r="F39" s="330">
        <v>4146253</v>
      </c>
      <c r="G39" s="330">
        <v>4178970</v>
      </c>
      <c r="H39" s="330">
        <v>4220850</v>
      </c>
      <c r="I39" s="330">
        <v>4276345</v>
      </c>
      <c r="J39" s="330">
        <v>4323220</v>
      </c>
      <c r="K39" s="330">
        <v>4356043</v>
      </c>
      <c r="L39" s="330">
        <v>4381454.5</v>
      </c>
      <c r="M39" s="330">
        <v>4403386</v>
      </c>
      <c r="N39" s="330">
        <v>4423849.5</v>
      </c>
      <c r="O39" s="330">
        <v>4433309</v>
      </c>
      <c r="P39" s="330">
        <v>4434928.5</v>
      </c>
      <c r="Q39" s="330">
        <v>4437624</v>
      </c>
      <c r="R39" s="330">
        <v>4442844</v>
      </c>
      <c r="S39" s="330">
        <v>4452686.5</v>
      </c>
      <c r="T39" s="330">
        <v>4461786</v>
      </c>
      <c r="U39" s="330">
        <v>4451528</v>
      </c>
    </row>
    <row r="40" spans="1:21" x14ac:dyDescent="0.25">
      <c r="A40" s="314" t="s">
        <v>206</v>
      </c>
      <c r="B40" s="330">
        <v>3496983</v>
      </c>
      <c r="C40" s="330">
        <v>3506191</v>
      </c>
      <c r="D40" s="330">
        <v>3528473</v>
      </c>
      <c r="E40" s="330">
        <v>3559319.5</v>
      </c>
      <c r="F40" s="330">
        <v>3584229</v>
      </c>
      <c r="G40" s="330">
        <v>3602236</v>
      </c>
      <c r="H40" s="330">
        <v>3630581</v>
      </c>
      <c r="I40" s="330">
        <v>3666772</v>
      </c>
      <c r="J40" s="330">
        <v>3694977</v>
      </c>
      <c r="K40" s="330">
        <v>3716427.5</v>
      </c>
      <c r="L40" s="330">
        <v>3729899</v>
      </c>
      <c r="M40" s="330">
        <v>3738536</v>
      </c>
      <c r="N40" s="330">
        <v>3743915</v>
      </c>
      <c r="O40" s="330">
        <v>3741668.5</v>
      </c>
      <c r="P40" s="330">
        <v>3732733</v>
      </c>
      <c r="Q40" s="330">
        <v>3723906.5</v>
      </c>
      <c r="R40" s="330">
        <v>3716719.5</v>
      </c>
      <c r="S40" s="330">
        <v>3706695.5</v>
      </c>
      <c r="T40" s="330">
        <v>3696949</v>
      </c>
      <c r="U40" s="330">
        <v>3692710</v>
      </c>
    </row>
    <row r="41" spans="1:21" x14ac:dyDescent="0.25">
      <c r="A41" s="314" t="s">
        <v>207</v>
      </c>
      <c r="B41" s="330">
        <v>825181.5</v>
      </c>
      <c r="C41" s="330">
        <v>828556</v>
      </c>
      <c r="D41" s="330">
        <v>836362.5</v>
      </c>
      <c r="E41" s="330">
        <v>845781.5</v>
      </c>
      <c r="F41" s="330">
        <v>852664.5</v>
      </c>
      <c r="G41" s="330">
        <v>857181</v>
      </c>
      <c r="H41" s="330">
        <v>864552.5</v>
      </c>
      <c r="I41" s="330">
        <v>874969</v>
      </c>
      <c r="J41" s="330">
        <v>882288.5</v>
      </c>
      <c r="K41" s="330">
        <v>887193.5</v>
      </c>
      <c r="L41" s="330">
        <v>889928.5</v>
      </c>
      <c r="M41" s="330">
        <v>891574.5</v>
      </c>
      <c r="N41" s="330">
        <v>892420.5</v>
      </c>
      <c r="O41" s="330">
        <v>890193.5</v>
      </c>
      <c r="P41" s="330">
        <v>886190</v>
      </c>
      <c r="Q41" s="330">
        <v>882542</v>
      </c>
      <c r="R41" s="330">
        <v>878734.5</v>
      </c>
      <c r="S41" s="330">
        <v>875110.5</v>
      </c>
      <c r="T41" s="330">
        <v>871954.5</v>
      </c>
      <c r="U41" s="330">
        <v>867808.5</v>
      </c>
    </row>
    <row r="42" spans="1:21" x14ac:dyDescent="0.25">
      <c r="A42" s="314" t="s">
        <v>208</v>
      </c>
      <c r="B42" s="330">
        <v>1458734.5</v>
      </c>
      <c r="C42" s="330">
        <v>1458746.5</v>
      </c>
      <c r="D42" s="330">
        <v>1472599</v>
      </c>
      <c r="E42" s="330">
        <v>1487110.5</v>
      </c>
      <c r="F42" s="330">
        <v>1497497</v>
      </c>
      <c r="G42" s="330">
        <v>1504936</v>
      </c>
      <c r="H42" s="330">
        <v>1516627.5</v>
      </c>
      <c r="I42" s="330">
        <v>1533264</v>
      </c>
      <c r="J42" s="330">
        <v>1544027</v>
      </c>
      <c r="K42" s="330">
        <v>1548208</v>
      </c>
      <c r="L42" s="330">
        <v>1549813</v>
      </c>
      <c r="M42" s="330">
        <v>1550839</v>
      </c>
      <c r="N42" s="330">
        <v>1550573</v>
      </c>
      <c r="O42" s="330">
        <v>1547673.5</v>
      </c>
      <c r="P42" s="330">
        <v>1542155.5</v>
      </c>
      <c r="Q42" s="330">
        <v>1535451</v>
      </c>
      <c r="R42" s="330">
        <v>1529395.5</v>
      </c>
      <c r="S42" s="330">
        <v>1523326</v>
      </c>
      <c r="T42" s="330">
        <v>1516496.5</v>
      </c>
      <c r="U42" s="330">
        <v>1505454</v>
      </c>
    </row>
    <row r="43" spans="1:21" x14ac:dyDescent="0.25">
      <c r="A43" s="314" t="s">
        <v>209</v>
      </c>
      <c r="B43" s="330">
        <v>5117063.5</v>
      </c>
      <c r="C43" s="330">
        <v>5128473.5</v>
      </c>
      <c r="D43" s="330">
        <v>5162751</v>
      </c>
      <c r="E43" s="330">
        <v>5213470.5</v>
      </c>
      <c r="F43" s="330">
        <v>5258978</v>
      </c>
      <c r="G43" s="330">
        <v>5300141</v>
      </c>
      <c r="H43" s="330">
        <v>5358469.5</v>
      </c>
      <c r="I43" s="330">
        <v>5428004.5</v>
      </c>
      <c r="J43" s="330">
        <v>5489012.5</v>
      </c>
      <c r="K43" s="330">
        <v>5539536</v>
      </c>
      <c r="L43" s="330">
        <v>5584376</v>
      </c>
      <c r="M43" s="330">
        <v>5642235</v>
      </c>
      <c r="N43" s="330">
        <v>5701359.5</v>
      </c>
      <c r="O43" s="330">
        <v>5734427</v>
      </c>
      <c r="P43" s="330">
        <v>5753203.5</v>
      </c>
      <c r="Q43" s="330">
        <v>5767800</v>
      </c>
      <c r="R43" s="330">
        <v>5774349</v>
      </c>
      <c r="S43" s="330">
        <v>5773841</v>
      </c>
      <c r="T43" s="330">
        <v>5764388</v>
      </c>
      <c r="U43" s="330">
        <v>5743049.5</v>
      </c>
    </row>
    <row r="44" spans="1:21" x14ac:dyDescent="0.25">
      <c r="A44" s="319" t="s">
        <v>137</v>
      </c>
      <c r="B44" s="251">
        <v>1261743.5</v>
      </c>
      <c r="C44" s="251">
        <v>1264910</v>
      </c>
      <c r="D44" s="251">
        <v>1273145.5</v>
      </c>
      <c r="E44" s="251">
        <v>1282907.5</v>
      </c>
      <c r="F44" s="251">
        <v>1290078</v>
      </c>
      <c r="G44" s="251">
        <v>1294934</v>
      </c>
      <c r="H44" s="251">
        <v>1304088</v>
      </c>
      <c r="I44" s="251">
        <v>1316597</v>
      </c>
      <c r="J44" s="251">
        <v>1323951</v>
      </c>
      <c r="K44" s="251">
        <v>1327617.5</v>
      </c>
      <c r="L44" s="251">
        <v>1330422</v>
      </c>
      <c r="M44" s="251">
        <v>1332103.5</v>
      </c>
      <c r="N44" s="251">
        <v>1331250.5</v>
      </c>
      <c r="O44" s="251">
        <v>1327877</v>
      </c>
      <c r="P44" s="251">
        <v>1322565</v>
      </c>
      <c r="Q44" s="251">
        <v>1316612</v>
      </c>
      <c r="R44" s="251">
        <v>1309994.5</v>
      </c>
      <c r="S44" s="251">
        <v>1303352</v>
      </c>
      <c r="T44" s="251">
        <v>1297293</v>
      </c>
      <c r="U44" s="251">
        <v>1287476.5</v>
      </c>
    </row>
    <row r="45" spans="1:21" x14ac:dyDescent="0.25">
      <c r="A45" s="322" t="s">
        <v>210</v>
      </c>
      <c r="B45" s="331">
        <v>297574.5</v>
      </c>
      <c r="C45" s="331">
        <v>297548</v>
      </c>
      <c r="D45" s="331">
        <v>299356</v>
      </c>
      <c r="E45" s="331">
        <v>301733</v>
      </c>
      <c r="F45" s="331">
        <v>302853</v>
      </c>
      <c r="G45" s="331">
        <v>303160</v>
      </c>
      <c r="H45" s="331">
        <v>304168.5</v>
      </c>
      <c r="I45" s="331">
        <v>305871</v>
      </c>
      <c r="J45" s="331">
        <v>306159</v>
      </c>
      <c r="K45" s="331">
        <v>305971.5</v>
      </c>
      <c r="L45" s="331">
        <v>306162</v>
      </c>
      <c r="M45" s="331">
        <v>306239.5</v>
      </c>
      <c r="N45" s="331">
        <v>305959</v>
      </c>
      <c r="O45" s="331">
        <v>304887.5</v>
      </c>
      <c r="P45" s="331">
        <v>303223.5</v>
      </c>
      <c r="Q45" s="331">
        <v>301536.5</v>
      </c>
      <c r="R45" s="331">
        <v>299923</v>
      </c>
      <c r="S45" s="331">
        <v>298198.5</v>
      </c>
      <c r="T45" s="331">
        <v>296075.5</v>
      </c>
      <c r="U45" s="331">
        <v>292824.5</v>
      </c>
    </row>
    <row r="46" spans="1:21" x14ac:dyDescent="0.25">
      <c r="A46" s="322" t="s">
        <v>211</v>
      </c>
      <c r="B46" s="331">
        <v>287024.5</v>
      </c>
      <c r="C46" s="331">
        <v>288185</v>
      </c>
      <c r="D46" s="331">
        <v>290695</v>
      </c>
      <c r="E46" s="331">
        <v>293773.5</v>
      </c>
      <c r="F46" s="331">
        <v>296541.5</v>
      </c>
      <c r="G46" s="331">
        <v>298852.5</v>
      </c>
      <c r="H46" s="331">
        <v>301727</v>
      </c>
      <c r="I46" s="331">
        <v>305333.5</v>
      </c>
      <c r="J46" s="331">
        <v>308051.5</v>
      </c>
      <c r="K46" s="331">
        <v>309293.5</v>
      </c>
      <c r="L46" s="331">
        <v>309851.5</v>
      </c>
      <c r="M46" s="331">
        <v>310431</v>
      </c>
      <c r="N46" s="331">
        <v>310440</v>
      </c>
      <c r="O46" s="331">
        <v>309915.5</v>
      </c>
      <c r="P46" s="331">
        <v>309000</v>
      </c>
      <c r="Q46" s="331">
        <v>308006.5</v>
      </c>
      <c r="R46" s="331">
        <v>306790.5</v>
      </c>
      <c r="S46" s="331">
        <v>305592.5</v>
      </c>
      <c r="T46" s="331">
        <v>304595.5</v>
      </c>
      <c r="U46" s="331">
        <v>302502</v>
      </c>
    </row>
    <row r="47" spans="1:21" x14ac:dyDescent="0.25">
      <c r="A47" s="322" t="s">
        <v>212</v>
      </c>
      <c r="B47" s="331">
        <v>295247.5</v>
      </c>
      <c r="C47" s="331">
        <v>296679</v>
      </c>
      <c r="D47" s="331">
        <v>298979.5</v>
      </c>
      <c r="E47" s="331">
        <v>301582.5</v>
      </c>
      <c r="F47" s="331">
        <v>304008</v>
      </c>
      <c r="G47" s="331">
        <v>306240.5</v>
      </c>
      <c r="H47" s="331">
        <v>309734.5</v>
      </c>
      <c r="I47" s="331">
        <v>314008</v>
      </c>
      <c r="J47" s="331">
        <v>316994.5</v>
      </c>
      <c r="K47" s="331">
        <v>319190</v>
      </c>
      <c r="L47" s="331">
        <v>320803</v>
      </c>
      <c r="M47" s="331">
        <v>321690</v>
      </c>
      <c r="N47" s="331">
        <v>322141</v>
      </c>
      <c r="O47" s="331">
        <v>322050.5</v>
      </c>
      <c r="P47" s="331">
        <v>321270</v>
      </c>
      <c r="Q47" s="331">
        <v>320359</v>
      </c>
      <c r="R47" s="331">
        <v>319021</v>
      </c>
      <c r="S47" s="331">
        <v>317700</v>
      </c>
      <c r="T47" s="331">
        <v>316864.5</v>
      </c>
      <c r="U47" s="331">
        <v>315122.5</v>
      </c>
    </row>
    <row r="48" spans="1:21" x14ac:dyDescent="0.25">
      <c r="A48" s="322" t="s">
        <v>213</v>
      </c>
      <c r="B48" s="331">
        <v>381897</v>
      </c>
      <c r="C48" s="331">
        <v>382498</v>
      </c>
      <c r="D48" s="331">
        <v>384115</v>
      </c>
      <c r="E48" s="331">
        <v>385818.5</v>
      </c>
      <c r="F48" s="331">
        <v>386675.5</v>
      </c>
      <c r="G48" s="331">
        <v>386681</v>
      </c>
      <c r="H48" s="331">
        <v>388458</v>
      </c>
      <c r="I48" s="331">
        <v>391384.5</v>
      </c>
      <c r="J48" s="331">
        <v>392746</v>
      </c>
      <c r="K48" s="331">
        <v>393162.5</v>
      </c>
      <c r="L48" s="331">
        <v>393605.5</v>
      </c>
      <c r="M48" s="331">
        <v>393743</v>
      </c>
      <c r="N48" s="331">
        <v>392710.5</v>
      </c>
      <c r="O48" s="331">
        <v>391023.5</v>
      </c>
      <c r="P48" s="331">
        <v>389071.5</v>
      </c>
      <c r="Q48" s="331">
        <v>386710</v>
      </c>
      <c r="R48" s="331">
        <v>384260</v>
      </c>
      <c r="S48" s="331">
        <v>381861</v>
      </c>
      <c r="T48" s="331">
        <v>379757.5</v>
      </c>
      <c r="U48" s="331">
        <v>377027.5</v>
      </c>
    </row>
    <row r="49" spans="1:21" x14ac:dyDescent="0.25">
      <c r="A49" s="322" t="s">
        <v>214</v>
      </c>
      <c r="B49" s="331">
        <v>320829</v>
      </c>
      <c r="C49" s="331">
        <v>320285.5</v>
      </c>
      <c r="D49" s="331">
        <v>320370</v>
      </c>
      <c r="E49" s="331">
        <v>320043.5</v>
      </c>
      <c r="F49" s="331">
        <v>319090</v>
      </c>
      <c r="G49" s="331">
        <v>317894.5</v>
      </c>
      <c r="H49" s="331">
        <v>317497</v>
      </c>
      <c r="I49" s="331">
        <v>317369.5</v>
      </c>
      <c r="J49" s="331">
        <v>316510.5</v>
      </c>
      <c r="K49" s="331">
        <v>315377.5</v>
      </c>
      <c r="L49" s="331">
        <v>314366</v>
      </c>
      <c r="M49" s="331">
        <v>313662</v>
      </c>
      <c r="N49" s="331">
        <v>313152.5</v>
      </c>
      <c r="O49" s="331">
        <v>312147.5</v>
      </c>
      <c r="P49" s="331">
        <v>310712</v>
      </c>
      <c r="Q49" s="331">
        <v>309213</v>
      </c>
      <c r="R49" s="331">
        <v>307482</v>
      </c>
      <c r="S49" s="331">
        <v>305177</v>
      </c>
      <c r="T49" s="331">
        <v>302153</v>
      </c>
      <c r="U49" s="331">
        <v>297405</v>
      </c>
    </row>
    <row r="50" spans="1:21" x14ac:dyDescent="0.25">
      <c r="A50" s="314" t="s">
        <v>215</v>
      </c>
      <c r="B50" s="330">
        <v>5704049.5</v>
      </c>
      <c r="C50" s="330">
        <v>5702432.5</v>
      </c>
      <c r="D50" s="330">
        <v>5718172</v>
      </c>
      <c r="E50" s="330">
        <v>5745445.5</v>
      </c>
      <c r="F50" s="330">
        <v>5761434.5</v>
      </c>
      <c r="G50" s="330">
        <v>5764841</v>
      </c>
      <c r="H50" s="330">
        <v>5775654</v>
      </c>
      <c r="I50" s="330">
        <v>5788566</v>
      </c>
      <c r="J50" s="330">
        <v>5799775.5</v>
      </c>
      <c r="K50" s="330">
        <v>5815145.5</v>
      </c>
      <c r="L50" s="330">
        <v>5825210</v>
      </c>
      <c r="M50" s="330">
        <v>5824011.5</v>
      </c>
      <c r="N50" s="330">
        <v>5816599</v>
      </c>
      <c r="O50" s="330">
        <v>5808569</v>
      </c>
      <c r="P50" s="330">
        <v>5797576.5</v>
      </c>
      <c r="Q50" s="330">
        <v>5783718.5</v>
      </c>
      <c r="R50" s="330">
        <v>5769771.5</v>
      </c>
      <c r="S50" s="330">
        <v>5751590</v>
      </c>
      <c r="T50" s="330">
        <v>5726217</v>
      </c>
      <c r="U50" s="330">
        <v>5668201.5</v>
      </c>
    </row>
    <row r="51" spans="1:21" x14ac:dyDescent="0.25">
      <c r="A51" s="314" t="s">
        <v>216</v>
      </c>
      <c r="B51" s="330">
        <v>4023374</v>
      </c>
      <c r="C51" s="330">
        <v>4022903.5</v>
      </c>
      <c r="D51" s="330">
        <v>4029977</v>
      </c>
      <c r="E51" s="330">
        <v>4041514.5</v>
      </c>
      <c r="F51" s="330">
        <v>4050984</v>
      </c>
      <c r="G51" s="330">
        <v>4055610</v>
      </c>
      <c r="H51" s="330">
        <v>4064342</v>
      </c>
      <c r="I51" s="330">
        <v>4075696.5</v>
      </c>
      <c r="J51" s="330">
        <v>4085130</v>
      </c>
      <c r="K51" s="330">
        <v>4095834.5</v>
      </c>
      <c r="L51" s="330">
        <v>4102177.5</v>
      </c>
      <c r="M51" s="330">
        <v>4096663.5</v>
      </c>
      <c r="N51" s="330">
        <v>4084159</v>
      </c>
      <c r="O51" s="330">
        <v>4070528.5</v>
      </c>
      <c r="P51" s="330">
        <v>4053502</v>
      </c>
      <c r="Q51" s="330">
        <v>4033901</v>
      </c>
      <c r="R51" s="330">
        <v>4012516.5</v>
      </c>
      <c r="S51" s="330">
        <v>3988247</v>
      </c>
      <c r="T51" s="330">
        <v>3964416.5</v>
      </c>
      <c r="U51" s="330">
        <v>3943541</v>
      </c>
    </row>
    <row r="52" spans="1:21" x14ac:dyDescent="0.25">
      <c r="A52" s="314" t="s">
        <v>217</v>
      </c>
      <c r="B52" s="330">
        <v>598253.5</v>
      </c>
      <c r="C52" s="330">
        <v>596186</v>
      </c>
      <c r="D52" s="330">
        <v>594887</v>
      </c>
      <c r="E52" s="330">
        <v>593845</v>
      </c>
      <c r="F52" s="330">
        <v>591648</v>
      </c>
      <c r="G52" s="330">
        <v>588321</v>
      </c>
      <c r="H52" s="330">
        <v>586312</v>
      </c>
      <c r="I52" s="330">
        <v>585501.5</v>
      </c>
      <c r="J52" s="330">
        <v>583764</v>
      </c>
      <c r="K52" s="330">
        <v>581704</v>
      </c>
      <c r="L52" s="330">
        <v>580075</v>
      </c>
      <c r="M52" s="330">
        <v>578455</v>
      </c>
      <c r="N52" s="330">
        <v>576682</v>
      </c>
      <c r="O52" s="330">
        <v>574525</v>
      </c>
      <c r="P52" s="330">
        <v>571561.5</v>
      </c>
      <c r="Q52" s="330">
        <v>568146</v>
      </c>
      <c r="R52" s="330">
        <v>564686.5</v>
      </c>
      <c r="S52" s="330">
        <v>560777.5</v>
      </c>
      <c r="T52" s="330">
        <v>555920.5</v>
      </c>
      <c r="U52" s="330">
        <v>549192</v>
      </c>
    </row>
    <row r="53" spans="1:21" x14ac:dyDescent="0.25">
      <c r="A53" s="314" t="s">
        <v>218</v>
      </c>
      <c r="B53" s="330">
        <v>2013453.5</v>
      </c>
      <c r="C53" s="330">
        <v>2003976</v>
      </c>
      <c r="D53" s="330">
        <v>2000182</v>
      </c>
      <c r="E53" s="330">
        <v>1996312</v>
      </c>
      <c r="F53" s="330">
        <v>1986988.5</v>
      </c>
      <c r="G53" s="330">
        <v>1976943.5</v>
      </c>
      <c r="H53" s="330">
        <v>1975502</v>
      </c>
      <c r="I53" s="330">
        <v>1977807</v>
      </c>
      <c r="J53" s="330">
        <v>1975085.5</v>
      </c>
      <c r="K53" s="330">
        <v>1972836.5</v>
      </c>
      <c r="L53" s="330">
        <v>1970292.5</v>
      </c>
      <c r="M53" s="330">
        <v>1965483</v>
      </c>
      <c r="N53" s="330">
        <v>1960328</v>
      </c>
      <c r="O53" s="330">
        <v>1954979.5</v>
      </c>
      <c r="P53" s="330">
        <v>1947409</v>
      </c>
      <c r="Q53" s="330">
        <v>1939091</v>
      </c>
      <c r="R53" s="330">
        <v>1929677</v>
      </c>
      <c r="S53" s="330">
        <v>1918139</v>
      </c>
      <c r="T53" s="330">
        <v>1903065.5</v>
      </c>
      <c r="U53" s="330">
        <v>1877355.5</v>
      </c>
    </row>
    <row r="54" spans="1:21" x14ac:dyDescent="0.25">
      <c r="A54" s="314" t="s">
        <v>219</v>
      </c>
      <c r="B54" s="330">
        <v>4972687</v>
      </c>
      <c r="C54" s="330">
        <v>4966348</v>
      </c>
      <c r="D54" s="330">
        <v>4971243.5</v>
      </c>
      <c r="E54" s="330">
        <v>4981159</v>
      </c>
      <c r="F54" s="330">
        <v>4988270</v>
      </c>
      <c r="G54" s="330">
        <v>4993579.5</v>
      </c>
      <c r="H54" s="330">
        <v>5005903</v>
      </c>
      <c r="I54" s="330">
        <v>5023701</v>
      </c>
      <c r="J54" s="330">
        <v>5037740.5</v>
      </c>
      <c r="K54" s="330">
        <v>5051763.5</v>
      </c>
      <c r="L54" s="330">
        <v>5060714</v>
      </c>
      <c r="M54" s="330">
        <v>5057743</v>
      </c>
      <c r="N54" s="330">
        <v>5047647</v>
      </c>
      <c r="O54" s="330">
        <v>5035010</v>
      </c>
      <c r="P54" s="330">
        <v>5016333</v>
      </c>
      <c r="Q54" s="330">
        <v>4991150</v>
      </c>
      <c r="R54" s="330">
        <v>4960044</v>
      </c>
      <c r="S54" s="330">
        <v>4925368</v>
      </c>
      <c r="T54" s="330">
        <v>4891919</v>
      </c>
      <c r="U54" s="330">
        <v>4854497.5</v>
      </c>
    </row>
    <row r="55" spans="1:21" x14ac:dyDescent="0.25">
      <c r="A55" s="314" t="s">
        <v>220</v>
      </c>
      <c r="B55" s="330">
        <v>1632399.5</v>
      </c>
      <c r="C55" s="330">
        <v>1631043.5</v>
      </c>
      <c r="D55" s="330">
        <v>1633378</v>
      </c>
      <c r="E55" s="330">
        <v>1636090.5</v>
      </c>
      <c r="F55" s="330">
        <v>1638851</v>
      </c>
      <c r="G55" s="330">
        <v>1641623</v>
      </c>
      <c r="H55" s="330">
        <v>1646055</v>
      </c>
      <c r="I55" s="330">
        <v>1651093.5</v>
      </c>
      <c r="J55" s="330">
        <v>1653420</v>
      </c>
      <c r="K55" s="330">
        <v>1654772</v>
      </c>
      <c r="L55" s="330">
        <v>1655456</v>
      </c>
      <c r="M55" s="330">
        <v>1654831</v>
      </c>
      <c r="N55" s="330">
        <v>1653555.5</v>
      </c>
      <c r="O55" s="330">
        <v>1650585</v>
      </c>
      <c r="P55" s="330">
        <v>1645567</v>
      </c>
      <c r="Q55" s="330">
        <v>1639665.5</v>
      </c>
      <c r="R55" s="330">
        <v>1633939.5</v>
      </c>
      <c r="S55" s="330">
        <v>1626648.5</v>
      </c>
      <c r="T55" s="330">
        <v>1616939</v>
      </c>
      <c r="U55" s="330">
        <v>1600832.5</v>
      </c>
    </row>
    <row r="57" spans="1:21" x14ac:dyDescent="0.25">
      <c r="A57" s="302" t="s">
        <v>225</v>
      </c>
      <c r="B57" s="328" t="s">
        <v>2</v>
      </c>
      <c r="C57" s="259" t="s">
        <v>3</v>
      </c>
      <c r="D57" s="308" t="s">
        <v>4</v>
      </c>
      <c r="E57" s="308" t="s">
        <v>5</v>
      </c>
      <c r="F57" s="308" t="s">
        <v>6</v>
      </c>
      <c r="G57" s="308" t="s">
        <v>7</v>
      </c>
      <c r="H57" s="308" t="s">
        <v>8</v>
      </c>
      <c r="I57" s="308" t="s">
        <v>9</v>
      </c>
      <c r="J57" s="308" t="s">
        <v>10</v>
      </c>
      <c r="K57" s="308" t="s">
        <v>11</v>
      </c>
      <c r="L57" s="308" t="s">
        <v>12</v>
      </c>
      <c r="M57" s="308" t="s">
        <v>13</v>
      </c>
      <c r="N57" s="308" t="s">
        <v>14</v>
      </c>
      <c r="O57" s="308" t="s">
        <v>15</v>
      </c>
      <c r="P57" s="308" t="s">
        <v>16</v>
      </c>
      <c r="Q57" s="308" t="s">
        <v>17</v>
      </c>
      <c r="R57" s="308" t="s">
        <v>18</v>
      </c>
      <c r="S57" s="308" t="s">
        <v>19</v>
      </c>
      <c r="T57" s="328" t="s">
        <v>20</v>
      </c>
      <c r="U57" s="308" t="s">
        <v>147</v>
      </c>
    </row>
    <row r="58" spans="1:21" x14ac:dyDescent="0.25">
      <c r="A58" s="311" t="s">
        <v>27</v>
      </c>
      <c r="B58" s="342">
        <f t="shared" ref="B58:U70" si="0">B4/B31*1000000</f>
        <v>6551.522973812881</v>
      </c>
      <c r="C58" s="342">
        <f t="shared" si="0"/>
        <v>6629.7454341425191</v>
      </c>
      <c r="D58" s="342">
        <f t="shared" si="0"/>
        <v>6210.4541416477277</v>
      </c>
      <c r="E58" s="342">
        <f t="shared" si="0"/>
        <v>5934.4597380457026</v>
      </c>
      <c r="F58" s="342">
        <f t="shared" si="0"/>
        <v>5756.8695426017248</v>
      </c>
      <c r="G58" s="342">
        <f t="shared" si="0"/>
        <v>5701.2978652577431</v>
      </c>
      <c r="H58" s="342">
        <f t="shared" si="0"/>
        <v>5545.7932839039222</v>
      </c>
      <c r="I58" s="342">
        <f t="shared" si="0"/>
        <v>5248.0797946597258</v>
      </c>
      <c r="J58" s="342">
        <f t="shared" si="0"/>
        <v>5159.1916333976733</v>
      </c>
      <c r="K58" s="342">
        <f t="shared" si="0"/>
        <v>5093.9990519631783</v>
      </c>
      <c r="L58" s="342">
        <f t="shared" si="0"/>
        <v>4864.8070618941947</v>
      </c>
      <c r="M58" s="342">
        <f t="shared" si="0"/>
        <v>4433.6014503902861</v>
      </c>
      <c r="N58" s="342">
        <f t="shared" si="0"/>
        <v>4279.3251110694055</v>
      </c>
      <c r="O58" s="342">
        <f t="shared" si="0"/>
        <v>4163.5287862259302</v>
      </c>
      <c r="P58" s="342">
        <f t="shared" si="0"/>
        <v>4099.6450507988975</v>
      </c>
      <c r="Q58" s="342">
        <f t="shared" si="0"/>
        <v>4144.9567607858662</v>
      </c>
      <c r="R58" s="342">
        <f t="shared" si="0"/>
        <v>4112.3456842281994</v>
      </c>
      <c r="S58" s="342">
        <f t="shared" si="0"/>
        <v>4056.9518081007805</v>
      </c>
      <c r="T58" s="342">
        <f t="shared" si="0"/>
        <v>4041.3145151296949</v>
      </c>
      <c r="U58" s="342">
        <f t="shared" si="0"/>
        <v>2679.1904395930401</v>
      </c>
    </row>
    <row r="59" spans="1:21" x14ac:dyDescent="0.25">
      <c r="A59" s="314" t="s">
        <v>171</v>
      </c>
      <c r="B59" s="342">
        <f t="shared" si="0"/>
        <v>5946.7653967607539</v>
      </c>
      <c r="C59" s="342">
        <f t="shared" si="0"/>
        <v>6264.4786042684764</v>
      </c>
      <c r="D59" s="342">
        <f t="shared" si="0"/>
        <v>5475.3225001025603</v>
      </c>
      <c r="E59" s="342">
        <f t="shared" si="0"/>
        <v>5300.5568077293055</v>
      </c>
      <c r="F59" s="342">
        <f t="shared" si="0"/>
        <v>5114.2746229352915</v>
      </c>
      <c r="G59" s="342">
        <f t="shared" si="0"/>
        <v>5125.8855125902946</v>
      </c>
      <c r="H59" s="342">
        <f t="shared" si="0"/>
        <v>4931.2748152156937</v>
      </c>
      <c r="I59" s="342">
        <f t="shared" si="0"/>
        <v>4396.5149348096456</v>
      </c>
      <c r="J59" s="342">
        <f t="shared" si="0"/>
        <v>4546.8599592159062</v>
      </c>
      <c r="K59" s="342">
        <f t="shared" si="0"/>
        <v>4531.0849105794423</v>
      </c>
      <c r="L59" s="342">
        <f t="shared" si="0"/>
        <v>4379.8835293541915</v>
      </c>
      <c r="M59" s="342">
        <f t="shared" si="0"/>
        <v>3977.8068819655305</v>
      </c>
      <c r="N59" s="342">
        <f t="shared" si="0"/>
        <v>3701.7025480572506</v>
      </c>
      <c r="O59" s="342">
        <f t="shared" si="0"/>
        <v>3731.2088205477348</v>
      </c>
      <c r="P59" s="342">
        <f t="shared" si="0"/>
        <v>3704.686549106556</v>
      </c>
      <c r="Q59" s="342">
        <f t="shared" si="0"/>
        <v>3607.7140932271518</v>
      </c>
      <c r="R59" s="342">
        <f t="shared" si="0"/>
        <v>3619.8466123540597</v>
      </c>
      <c r="S59" s="342">
        <f t="shared" si="0"/>
        <v>3628.286809803933</v>
      </c>
      <c r="T59" s="342">
        <f t="shared" si="0"/>
        <v>3548.0061881190982</v>
      </c>
      <c r="U59" s="342">
        <f t="shared" si="0"/>
        <v>2291.3613789257643</v>
      </c>
    </row>
    <row r="60" spans="1:21" x14ac:dyDescent="0.25">
      <c r="A60" s="314" t="s">
        <v>172</v>
      </c>
      <c r="B60" s="342">
        <f t="shared" si="0"/>
        <v>5179.7837566004528</v>
      </c>
      <c r="C60" s="342">
        <f t="shared" si="0"/>
        <v>5572.9362199140705</v>
      </c>
      <c r="D60" s="342">
        <f t="shared" si="0"/>
        <v>4601.8795827739341</v>
      </c>
      <c r="E60" s="342">
        <f t="shared" si="0"/>
        <v>4580.9457198833497</v>
      </c>
      <c r="F60" s="342">
        <f t="shared" si="0"/>
        <v>4273.4696194422595</v>
      </c>
      <c r="G60" s="342">
        <f t="shared" si="0"/>
        <v>4515.5448234228788</v>
      </c>
      <c r="H60" s="342">
        <f t="shared" si="0"/>
        <v>3955.3485101520614</v>
      </c>
      <c r="I60" s="342">
        <f t="shared" si="0"/>
        <v>3196.2184690668705</v>
      </c>
      <c r="J60" s="342">
        <f t="shared" si="0"/>
        <v>3960.9897740184315</v>
      </c>
      <c r="K60" s="342">
        <f t="shared" si="0"/>
        <v>3919.5623942387151</v>
      </c>
      <c r="L60" s="342">
        <f t="shared" si="0"/>
        <v>3128.2176233405903</v>
      </c>
      <c r="M60" s="342">
        <f t="shared" si="0"/>
        <v>3149.7790453505499</v>
      </c>
      <c r="N60" s="342">
        <f t="shared" si="0"/>
        <v>3497.3223625661603</v>
      </c>
      <c r="O60" s="342">
        <f t="shared" si="0"/>
        <v>3208.2180339321749</v>
      </c>
      <c r="P60" s="342">
        <f t="shared" si="0"/>
        <v>3199.9749021576304</v>
      </c>
      <c r="Q60" s="342">
        <f t="shared" si="0"/>
        <v>3042.8801727977548</v>
      </c>
      <c r="R60" s="342">
        <f t="shared" si="0"/>
        <v>2752.1847443552533</v>
      </c>
      <c r="S60" s="342">
        <f t="shared" si="0"/>
        <v>3104.8255818570192</v>
      </c>
      <c r="T60" s="342">
        <f t="shared" si="0"/>
        <v>3494.3973959559135</v>
      </c>
      <c r="U60" s="342">
        <f t="shared" si="0"/>
        <v>2231.8292570336739</v>
      </c>
    </row>
    <row r="61" spans="1:21" x14ac:dyDescent="0.25">
      <c r="A61" s="314" t="s">
        <v>174</v>
      </c>
      <c r="B61" s="342">
        <f t="shared" si="0"/>
        <v>8813.8069002746779</v>
      </c>
      <c r="C61" s="342">
        <f t="shared" si="0"/>
        <v>8990.0887251082986</v>
      </c>
      <c r="D61" s="342">
        <f t="shared" si="0"/>
        <v>8313.0034258666474</v>
      </c>
      <c r="E61" s="342">
        <f t="shared" si="0"/>
        <v>7996.7705959335008</v>
      </c>
      <c r="F61" s="342">
        <f t="shared" si="0"/>
        <v>8211.8909522118047</v>
      </c>
      <c r="G61" s="342">
        <f t="shared" si="0"/>
        <v>8328.3940293144788</v>
      </c>
      <c r="H61" s="342">
        <f t="shared" si="0"/>
        <v>8154.8215176804206</v>
      </c>
      <c r="I61" s="342">
        <f t="shared" si="0"/>
        <v>7599.7770110211895</v>
      </c>
      <c r="J61" s="342">
        <f t="shared" si="0"/>
        <v>7791.0590477783098</v>
      </c>
      <c r="K61" s="342">
        <f t="shared" si="0"/>
        <v>7763.5021183180334</v>
      </c>
      <c r="L61" s="342">
        <f t="shared" si="0"/>
        <v>7405.6874548534279</v>
      </c>
      <c r="M61" s="342">
        <f t="shared" si="0"/>
        <v>7087.5157124432471</v>
      </c>
      <c r="N61" s="342">
        <f t="shared" si="0"/>
        <v>6992.5787114966206</v>
      </c>
      <c r="O61" s="342">
        <f t="shared" si="0"/>
        <v>6754.1889845825808</v>
      </c>
      <c r="P61" s="342">
        <f t="shared" si="0"/>
        <v>6800.3999783830041</v>
      </c>
      <c r="Q61" s="342">
        <f t="shared" si="0"/>
        <v>6673.9120156468662</v>
      </c>
      <c r="R61" s="342">
        <f t="shared" si="0"/>
        <v>7166.0437386030026</v>
      </c>
      <c r="S61" s="342">
        <f t="shared" si="0"/>
        <v>6781.5441820042861</v>
      </c>
      <c r="T61" s="342">
        <f t="shared" si="0"/>
        <v>6573.9945568816338</v>
      </c>
      <c r="U61" s="342">
        <f t="shared" si="0"/>
        <v>4521.37648312485</v>
      </c>
    </row>
    <row r="62" spans="1:21" x14ac:dyDescent="0.25">
      <c r="A62" s="314" t="s">
        <v>175</v>
      </c>
      <c r="B62" s="342">
        <f t="shared" si="0"/>
        <v>8410.1374249341388</v>
      </c>
      <c r="C62" s="342">
        <f t="shared" si="0"/>
        <v>8389.5058810333558</v>
      </c>
      <c r="D62" s="342">
        <f t="shared" si="0"/>
        <v>7698.815214631014</v>
      </c>
      <c r="E62" s="342">
        <f t="shared" si="0"/>
        <v>7120.3165470492177</v>
      </c>
      <c r="F62" s="342">
        <f t="shared" si="0"/>
        <v>6388.2041247385869</v>
      </c>
      <c r="G62" s="342">
        <f t="shared" si="0"/>
        <v>6220.9185566413762</v>
      </c>
      <c r="H62" s="342">
        <f t="shared" si="0"/>
        <v>6390.410310444583</v>
      </c>
      <c r="I62" s="342">
        <f t="shared" si="0"/>
        <v>5957.0276698511989</v>
      </c>
      <c r="J62" s="342">
        <f t="shared" si="0"/>
        <v>5665.2294248262124</v>
      </c>
      <c r="K62" s="342">
        <f t="shared" si="0"/>
        <v>5542.2317056834554</v>
      </c>
      <c r="L62" s="342">
        <f t="shared" si="0"/>
        <v>5198.9239317601096</v>
      </c>
      <c r="M62" s="342">
        <f t="shared" si="0"/>
        <v>4985.6383547149635</v>
      </c>
      <c r="N62" s="342">
        <f t="shared" si="0"/>
        <v>4741.8856977550204</v>
      </c>
      <c r="O62" s="342">
        <f t="shared" si="0"/>
        <v>4602.0681999249873</v>
      </c>
      <c r="P62" s="342">
        <f t="shared" si="0"/>
        <v>4539.99996786054</v>
      </c>
      <c r="Q62" s="342">
        <f t="shared" si="0"/>
        <v>4559.71754740084</v>
      </c>
      <c r="R62" s="342">
        <f t="shared" si="0"/>
        <v>4509.20889870269</v>
      </c>
      <c r="S62" s="342">
        <f t="shared" si="0"/>
        <v>4462.9920448729472</v>
      </c>
      <c r="T62" s="342">
        <f t="shared" si="0"/>
        <v>4431.483796015008</v>
      </c>
      <c r="U62" s="342">
        <f t="shared" si="0"/>
        <v>2592.8130102039286</v>
      </c>
    </row>
    <row r="63" spans="1:21" x14ac:dyDescent="0.25">
      <c r="A63" s="314" t="s">
        <v>176</v>
      </c>
      <c r="B63" s="342">
        <f t="shared" si="0"/>
        <v>6150.2523939425455</v>
      </c>
      <c r="C63" s="342">
        <f t="shared" si="0"/>
        <v>5679.0585114637852</v>
      </c>
      <c r="D63" s="342">
        <f t="shared" si="0"/>
        <v>4935.9744537624747</v>
      </c>
      <c r="E63" s="342">
        <f t="shared" si="0"/>
        <v>4672.3204682899313</v>
      </c>
      <c r="F63" s="342">
        <f t="shared" si="0"/>
        <v>4736.3349608288281</v>
      </c>
      <c r="G63" s="342">
        <f t="shared" si="0"/>
        <v>4525.2154326500995</v>
      </c>
      <c r="H63" s="342">
        <f t="shared" si="0"/>
        <v>4190.557885596364</v>
      </c>
      <c r="I63" s="342">
        <f t="shared" si="0"/>
        <v>3997.4448911969357</v>
      </c>
      <c r="J63" s="342">
        <f t="shared" si="0"/>
        <v>3630.6113412868031</v>
      </c>
      <c r="K63" s="342">
        <f t="shared" si="0"/>
        <v>3486.955589556675</v>
      </c>
      <c r="L63" s="342">
        <f t="shared" si="0"/>
        <v>3796.903854655488</v>
      </c>
      <c r="M63" s="342">
        <f t="shared" si="0"/>
        <v>4143.5170622329561</v>
      </c>
      <c r="N63" s="342">
        <f t="shared" si="0"/>
        <v>3986.1609646128086</v>
      </c>
      <c r="O63" s="342">
        <f t="shared" si="0"/>
        <v>3759.2772474084418</v>
      </c>
      <c r="P63" s="342">
        <f t="shared" si="0"/>
        <v>3807.2787267355939</v>
      </c>
      <c r="Q63" s="342">
        <f t="shared" si="0"/>
        <v>3967.0374226689064</v>
      </c>
      <c r="R63" s="342">
        <f t="shared" si="0"/>
        <v>3886.5692023154347</v>
      </c>
      <c r="S63" s="342">
        <f t="shared" si="0"/>
        <v>3855.753201927223</v>
      </c>
      <c r="T63" s="342">
        <f t="shared" si="0"/>
        <v>3778.6295544404707</v>
      </c>
      <c r="U63" s="342">
        <f t="shared" si="0"/>
        <v>2611.4227938975855</v>
      </c>
    </row>
    <row r="64" spans="1:21" x14ac:dyDescent="0.25">
      <c r="A64" s="314" t="s">
        <v>177</v>
      </c>
      <c r="B64" s="342">
        <f t="shared" si="0"/>
        <v>6758.3875883822129</v>
      </c>
      <c r="C64" s="342">
        <f t="shared" si="0"/>
        <v>6430.9594294445924</v>
      </c>
      <c r="D64" s="342">
        <f t="shared" si="0"/>
        <v>5865.6607349560973</v>
      </c>
      <c r="E64" s="342">
        <f t="shared" si="0"/>
        <v>5659.4152339136408</v>
      </c>
      <c r="F64" s="342">
        <f t="shared" si="0"/>
        <v>5401.9829292395216</v>
      </c>
      <c r="G64" s="342">
        <f t="shared" si="0"/>
        <v>5632.4732369682515</v>
      </c>
      <c r="H64" s="342">
        <f t="shared" si="0"/>
        <v>5312.1888905050837</v>
      </c>
      <c r="I64" s="342">
        <f t="shared" si="0"/>
        <v>4765.3619387824219</v>
      </c>
      <c r="J64" s="342">
        <f t="shared" si="0"/>
        <v>4467.1704792200753</v>
      </c>
      <c r="K64" s="342">
        <f t="shared" si="0"/>
        <v>4487.3343653244419</v>
      </c>
      <c r="L64" s="342">
        <f t="shared" si="0"/>
        <v>4406.0910005125461</v>
      </c>
      <c r="M64" s="342">
        <f t="shared" si="0"/>
        <v>4085.1006099557417</v>
      </c>
      <c r="N64" s="342">
        <f t="shared" si="0"/>
        <v>3870.8584073602801</v>
      </c>
      <c r="O64" s="342">
        <f t="shared" si="0"/>
        <v>3978.6281277508297</v>
      </c>
      <c r="P64" s="342">
        <f t="shared" si="0"/>
        <v>3912.0455509467556</v>
      </c>
      <c r="Q64" s="342">
        <f t="shared" si="0"/>
        <v>3916.914031594571</v>
      </c>
      <c r="R64" s="342">
        <f t="shared" si="0"/>
        <v>3888.4472009232809</v>
      </c>
      <c r="S64" s="342">
        <f t="shared" si="0"/>
        <v>3955.5472997563061</v>
      </c>
      <c r="T64" s="342">
        <f t="shared" si="0"/>
        <v>3855.4965150076464</v>
      </c>
      <c r="U64" s="342">
        <f t="shared" si="0"/>
        <v>2650.3331687688219</v>
      </c>
    </row>
    <row r="65" spans="1:21" x14ac:dyDescent="0.25">
      <c r="A65" s="314" t="s">
        <v>178</v>
      </c>
      <c r="B65" s="342">
        <f t="shared" si="0"/>
        <v>6836.1517208090954</v>
      </c>
      <c r="C65" s="342">
        <f t="shared" si="0"/>
        <v>6665.7880009920773</v>
      </c>
      <c r="D65" s="342">
        <f t="shared" si="0"/>
        <v>6224.3524121565533</v>
      </c>
      <c r="E65" s="342">
        <f t="shared" si="0"/>
        <v>5880.6773038804549</v>
      </c>
      <c r="F65" s="342">
        <f t="shared" si="0"/>
        <v>5538.8371352379309</v>
      </c>
      <c r="G65" s="342">
        <f t="shared" si="0"/>
        <v>5495.9041914976006</v>
      </c>
      <c r="H65" s="342">
        <f t="shared" si="0"/>
        <v>5555.8556467145445</v>
      </c>
      <c r="I65" s="342">
        <f t="shared" si="0"/>
        <v>5290.5502368829739</v>
      </c>
      <c r="J65" s="342">
        <f t="shared" si="0"/>
        <v>4909.8921349910197</v>
      </c>
      <c r="K65" s="342">
        <f t="shared" si="0"/>
        <v>4191.2950465289232</v>
      </c>
      <c r="L65" s="342">
        <f t="shared" si="0"/>
        <v>3835.8466690322552</v>
      </c>
      <c r="M65" s="342">
        <f t="shared" si="0"/>
        <v>3821.7304458944168</v>
      </c>
      <c r="N65" s="342">
        <f t="shared" si="0"/>
        <v>3746.9831275553875</v>
      </c>
      <c r="O65" s="342">
        <f t="shared" si="0"/>
        <v>3583.6785675749024</v>
      </c>
      <c r="P65" s="342">
        <f t="shared" si="0"/>
        <v>3877.972264335453</v>
      </c>
      <c r="Q65" s="342">
        <f t="shared" si="0"/>
        <v>3812.2417422356448</v>
      </c>
      <c r="R65" s="342">
        <f t="shared" si="0"/>
        <v>3857.3180129737902</v>
      </c>
      <c r="S65" s="342">
        <f t="shared" si="0"/>
        <v>3747.1573182511011</v>
      </c>
      <c r="T65" s="342">
        <f t="shared" si="0"/>
        <v>3643.0897572239028</v>
      </c>
      <c r="U65" s="342">
        <f t="shared" si="0"/>
        <v>2516.0670275604452</v>
      </c>
    </row>
    <row r="66" spans="1:21" x14ac:dyDescent="0.25">
      <c r="A66" s="314" t="s">
        <v>179</v>
      </c>
      <c r="B66" s="342">
        <f t="shared" si="0"/>
        <v>9600.5043307673022</v>
      </c>
      <c r="C66" s="342">
        <f t="shared" si="0"/>
        <v>9445.7078949670122</v>
      </c>
      <c r="D66" s="342">
        <f t="shared" si="0"/>
        <v>9008.1797436469005</v>
      </c>
      <c r="E66" s="342">
        <f t="shared" si="0"/>
        <v>8714.0901256592115</v>
      </c>
      <c r="F66" s="342">
        <f t="shared" si="0"/>
        <v>8036.6538173140907</v>
      </c>
      <c r="G66" s="342">
        <f t="shared" si="0"/>
        <v>7952.9166277814875</v>
      </c>
      <c r="H66" s="342">
        <f t="shared" si="0"/>
        <v>7537.5812928675505</v>
      </c>
      <c r="I66" s="342">
        <f t="shared" si="0"/>
        <v>6957.3432452246016</v>
      </c>
      <c r="J66" s="342">
        <f t="shared" si="0"/>
        <v>6484.7497929783813</v>
      </c>
      <c r="K66" s="342">
        <f t="shared" si="0"/>
        <v>6428.0816328029823</v>
      </c>
      <c r="L66" s="342">
        <f t="shared" si="0"/>
        <v>6388.0613161679521</v>
      </c>
      <c r="M66" s="342">
        <f t="shared" si="0"/>
        <v>5656.1019179331543</v>
      </c>
      <c r="N66" s="342">
        <f t="shared" si="0"/>
        <v>5631.9727875010221</v>
      </c>
      <c r="O66" s="342">
        <f t="shared" si="0"/>
        <v>5392.1348590860689</v>
      </c>
      <c r="P66" s="342">
        <f t="shared" si="0"/>
        <v>5363.7843315850523</v>
      </c>
      <c r="Q66" s="342">
        <f t="shared" si="0"/>
        <v>5316.8091753605077</v>
      </c>
      <c r="R66" s="342">
        <f t="shared" si="0"/>
        <v>5289.4047146377407</v>
      </c>
      <c r="S66" s="342">
        <f t="shared" si="0"/>
        <v>5031.1199766702639</v>
      </c>
      <c r="T66" s="342">
        <f t="shared" si="0"/>
        <v>5018.6181049472116</v>
      </c>
      <c r="U66" s="342">
        <f t="shared" si="0"/>
        <v>3391.1951132285362</v>
      </c>
    </row>
    <row r="67" spans="1:21" x14ac:dyDescent="0.25">
      <c r="A67" s="314" t="s">
        <v>180</v>
      </c>
      <c r="B67" s="342">
        <f t="shared" si="0"/>
        <v>8527.6365369805917</v>
      </c>
      <c r="C67" s="342">
        <f t="shared" si="0"/>
        <v>8420.248640191021</v>
      </c>
      <c r="D67" s="342">
        <f t="shared" si="0"/>
        <v>8611.6572239606194</v>
      </c>
      <c r="E67" s="342">
        <f t="shared" si="0"/>
        <v>7816.1008024146186</v>
      </c>
      <c r="F67" s="342">
        <f t="shared" si="0"/>
        <v>7736.1128432363003</v>
      </c>
      <c r="G67" s="342">
        <f t="shared" si="0"/>
        <v>7675.2328276104063</v>
      </c>
      <c r="H67" s="342">
        <f t="shared" si="0"/>
        <v>7289.4668924891084</v>
      </c>
      <c r="I67" s="342">
        <f t="shared" si="0"/>
        <v>6791.2594510921326</v>
      </c>
      <c r="J67" s="342">
        <f t="shared" si="0"/>
        <v>6588.6743002730464</v>
      </c>
      <c r="K67" s="342">
        <f t="shared" si="0"/>
        <v>6803.3077464850312</v>
      </c>
      <c r="L67" s="342">
        <f t="shared" si="0"/>
        <v>6669.3494917690805</v>
      </c>
      <c r="M67" s="342">
        <f t="shared" si="0"/>
        <v>6161.2353070827721</v>
      </c>
      <c r="N67" s="342">
        <f t="shared" si="0"/>
        <v>5786.1890561083783</v>
      </c>
      <c r="O67" s="342">
        <f t="shared" si="0"/>
        <v>5893.3601413380156</v>
      </c>
      <c r="P67" s="342">
        <f t="shared" si="0"/>
        <v>5614.3849560094441</v>
      </c>
      <c r="Q67" s="342">
        <f t="shared" si="0"/>
        <v>5913.6823118410739</v>
      </c>
      <c r="R67" s="342">
        <f t="shared" si="0"/>
        <v>5755.0751408601045</v>
      </c>
      <c r="S67" s="342">
        <f t="shared" si="0"/>
        <v>5661.3768247216431</v>
      </c>
      <c r="T67" s="342">
        <f t="shared" si="0"/>
        <v>5512.1128260086898</v>
      </c>
      <c r="U67" s="342">
        <f t="shared" si="0"/>
        <v>3571.0900666448219</v>
      </c>
    </row>
    <row r="68" spans="1:21" x14ac:dyDescent="0.25">
      <c r="A68" s="314" t="s">
        <v>181</v>
      </c>
      <c r="B68" s="342">
        <f t="shared" si="0"/>
        <v>7331.7203548552652</v>
      </c>
      <c r="C68" s="342">
        <f t="shared" si="0"/>
        <v>7185.9958771646088</v>
      </c>
      <c r="D68" s="342">
        <f t="shared" si="0"/>
        <v>6567.7263148455359</v>
      </c>
      <c r="E68" s="342">
        <f t="shared" si="0"/>
        <v>6197.8182308314854</v>
      </c>
      <c r="F68" s="342">
        <f t="shared" si="0"/>
        <v>5691.5703656010073</v>
      </c>
      <c r="G68" s="342">
        <f t="shared" si="0"/>
        <v>5936.9024745065508</v>
      </c>
      <c r="H68" s="342">
        <f t="shared" si="0"/>
        <v>5871.2455287562061</v>
      </c>
      <c r="I68" s="342">
        <f t="shared" si="0"/>
        <v>5364.7614944072302</v>
      </c>
      <c r="J68" s="342">
        <f t="shared" si="0"/>
        <v>5072.037094442464</v>
      </c>
      <c r="K68" s="342">
        <f t="shared" si="0"/>
        <v>4592.0083950119115</v>
      </c>
      <c r="L68" s="342">
        <f t="shared" si="0"/>
        <v>4583.5142935640333</v>
      </c>
      <c r="M68" s="342">
        <f t="shared" si="0"/>
        <v>3826.9376255153106</v>
      </c>
      <c r="N68" s="342">
        <f t="shared" si="0"/>
        <v>3862.5289311484885</v>
      </c>
      <c r="O68" s="342">
        <f t="shared" si="0"/>
        <v>3702.5657904713976</v>
      </c>
      <c r="P68" s="342">
        <f t="shared" si="0"/>
        <v>3744.1180785158936</v>
      </c>
      <c r="Q68" s="342">
        <f t="shared" si="0"/>
        <v>3781.1231646765818</v>
      </c>
      <c r="R68" s="342">
        <f t="shared" si="0"/>
        <v>3707.6045153570276</v>
      </c>
      <c r="S68" s="342">
        <f t="shared" si="0"/>
        <v>3885.2236374720678</v>
      </c>
      <c r="T68" s="342">
        <f t="shared" si="0"/>
        <v>3695.1469371394951</v>
      </c>
      <c r="U68" s="342">
        <f t="shared" si="0"/>
        <v>2613.479817263832</v>
      </c>
    </row>
    <row r="69" spans="1:21" x14ac:dyDescent="0.25">
      <c r="A69" s="314" t="s">
        <v>182</v>
      </c>
      <c r="B69" s="342">
        <f t="shared" si="0"/>
        <v>8266.7545053606391</v>
      </c>
      <c r="C69" s="342">
        <f t="shared" si="0"/>
        <v>8641.6659782902643</v>
      </c>
      <c r="D69" s="342">
        <f t="shared" si="0"/>
        <v>8095.211255745794</v>
      </c>
      <c r="E69" s="342">
        <f t="shared" si="0"/>
        <v>7441.9486648772909</v>
      </c>
      <c r="F69" s="342">
        <f t="shared" si="0"/>
        <v>6991.6667612689707</v>
      </c>
      <c r="G69" s="342">
        <f t="shared" si="0"/>
        <v>7437.525582483242</v>
      </c>
      <c r="H69" s="342">
        <f t="shared" si="0"/>
        <v>6745.229135038102</v>
      </c>
      <c r="I69" s="342">
        <f t="shared" si="0"/>
        <v>6519.4252261841402</v>
      </c>
      <c r="J69" s="342">
        <f t="shared" si="0"/>
        <v>6233.0516240972465</v>
      </c>
      <c r="K69" s="342">
        <f t="shared" si="0"/>
        <v>6377.6960201729999</v>
      </c>
      <c r="L69" s="342">
        <f t="shared" si="0"/>
        <v>6107.1884156346605</v>
      </c>
      <c r="M69" s="342">
        <f t="shared" si="0"/>
        <v>5159.7877020116202</v>
      </c>
      <c r="N69" s="342">
        <f t="shared" si="0"/>
        <v>5134.2310229831164</v>
      </c>
      <c r="O69" s="342">
        <f t="shared" si="0"/>
        <v>5082.4673291879717</v>
      </c>
      <c r="P69" s="342">
        <f t="shared" si="0"/>
        <v>4932.0577594153119</v>
      </c>
      <c r="Q69" s="342">
        <f t="shared" si="0"/>
        <v>4823.3385500416489</v>
      </c>
      <c r="R69" s="342">
        <f t="shared" si="0"/>
        <v>5071.2847003930638</v>
      </c>
      <c r="S69" s="342">
        <f t="shared" si="0"/>
        <v>4790.8326910982942</v>
      </c>
      <c r="T69" s="342">
        <f t="shared" si="0"/>
        <v>4985.1747102614481</v>
      </c>
      <c r="U69" s="342">
        <f t="shared" si="0"/>
        <v>3266.7886232325927</v>
      </c>
    </row>
    <row r="70" spans="1:21" x14ac:dyDescent="0.25">
      <c r="A70" s="314" t="s">
        <v>183</v>
      </c>
      <c r="B70" s="342">
        <f t="shared" si="0"/>
        <v>8663.7580323167767</v>
      </c>
      <c r="C70" s="342">
        <f t="shared" si="0"/>
        <v>8598.85500042069</v>
      </c>
      <c r="D70" s="342">
        <f t="shared" si="0"/>
        <v>8436.0063074899408</v>
      </c>
      <c r="E70" s="342">
        <f t="shared" si="0"/>
        <v>8734.2970483864829</v>
      </c>
      <c r="F70" s="342">
        <f t="shared" si="0"/>
        <v>8615.7424503392122</v>
      </c>
      <c r="G70" s="342">
        <f t="shared" si="0"/>
        <v>8216.762535185384</v>
      </c>
      <c r="H70" s="342">
        <f t="shared" si="0"/>
        <v>7731.8719458979849</v>
      </c>
      <c r="I70" s="342">
        <f t="shared" si="0"/>
        <v>7153.089132479533</v>
      </c>
      <c r="J70" s="342">
        <f t="shared" si="0"/>
        <v>7218.7847996338141</v>
      </c>
      <c r="K70" s="342">
        <f t="shared" si="0"/>
        <v>7028.02545195121</v>
      </c>
      <c r="L70" s="342">
        <f t="shared" si="0"/>
        <v>6716.775517980881</v>
      </c>
      <c r="M70" s="342">
        <f t="shared" si="0"/>
        <v>5854.2403852374109</v>
      </c>
      <c r="N70" s="342">
        <f t="shared" si="0"/>
        <v>5399.0631532707239</v>
      </c>
      <c r="O70" s="342">
        <f t="shared" si="0"/>
        <v>4986.5487868273503</v>
      </c>
      <c r="P70" s="342">
        <f t="shared" si="0"/>
        <v>4887.1902410543962</v>
      </c>
      <c r="Q70" s="342">
        <f t="shared" ref="Q70:AJ70" si="1">Q16/Q43*1000000</f>
        <v>4813.6204445369121</v>
      </c>
      <c r="R70" s="342">
        <f t="shared" si="1"/>
        <v>4687.2816312280402</v>
      </c>
      <c r="S70" s="342">
        <f t="shared" si="1"/>
        <v>4420.9738370003606</v>
      </c>
      <c r="T70" s="342">
        <f t="shared" si="1"/>
        <v>4517.7389169500739</v>
      </c>
      <c r="U70" s="342">
        <f t="shared" si="1"/>
        <v>3105.1447493182845</v>
      </c>
    </row>
    <row r="71" spans="1:21" x14ac:dyDescent="0.25">
      <c r="A71" s="319" t="s">
        <v>184</v>
      </c>
      <c r="B71" s="342">
        <f t="shared" ref="B71:U82" si="2">B17/B44*1000000</f>
        <v>6611.48640749883</v>
      </c>
      <c r="C71" s="342">
        <f t="shared" si="2"/>
        <v>6716.6834004000284</v>
      </c>
      <c r="D71" s="342">
        <f t="shared" si="2"/>
        <v>6335.4895414546099</v>
      </c>
      <c r="E71" s="342">
        <f t="shared" si="2"/>
        <v>5880.3927796820899</v>
      </c>
      <c r="F71" s="342">
        <f t="shared" si="2"/>
        <v>5600.4365627504685</v>
      </c>
      <c r="G71" s="342">
        <f t="shared" si="2"/>
        <v>5445.8373940293486</v>
      </c>
      <c r="H71" s="342">
        <f t="shared" si="2"/>
        <v>4893.8415198974299</v>
      </c>
      <c r="I71" s="342">
        <f t="shared" si="2"/>
        <v>4589.8631092126143</v>
      </c>
      <c r="J71" s="342">
        <f t="shared" si="2"/>
        <v>4523.5813107886925</v>
      </c>
      <c r="K71" s="342">
        <f t="shared" si="2"/>
        <v>4803.3413238376261</v>
      </c>
      <c r="L71" s="342">
        <f t="shared" si="2"/>
        <v>4675.9599585695369</v>
      </c>
      <c r="M71" s="342">
        <f t="shared" si="2"/>
        <v>4146.8249276426341</v>
      </c>
      <c r="N71" s="342">
        <f t="shared" si="2"/>
        <v>4104.4116039768624</v>
      </c>
      <c r="O71" s="342">
        <f t="shared" si="2"/>
        <v>3912.259945763049</v>
      </c>
      <c r="P71" s="342">
        <f t="shared" si="2"/>
        <v>3649.7261004185048</v>
      </c>
      <c r="Q71" s="342">
        <f t="shared" si="2"/>
        <v>3481.6635424863207</v>
      </c>
      <c r="R71" s="342">
        <f t="shared" si="2"/>
        <v>3354.9759178378231</v>
      </c>
      <c r="S71" s="342">
        <f t="shared" si="2"/>
        <v>3593.0431686911902</v>
      </c>
      <c r="T71" s="342">
        <f t="shared" si="2"/>
        <v>3582.8452015080629</v>
      </c>
      <c r="U71" s="342">
        <f t="shared" si="2"/>
        <v>2400.0438066248198</v>
      </c>
    </row>
    <row r="72" spans="1:21" x14ac:dyDescent="0.25">
      <c r="A72" s="322" t="s">
        <v>185</v>
      </c>
      <c r="B72" s="342">
        <f t="shared" si="2"/>
        <v>5302.8737341405258</v>
      </c>
      <c r="C72" s="342">
        <f t="shared" si="2"/>
        <v>5390.7268743194372</v>
      </c>
      <c r="D72" s="342">
        <f t="shared" si="2"/>
        <v>4883.8172610537285</v>
      </c>
      <c r="E72" s="342">
        <f t="shared" si="2"/>
        <v>5196.6473670430487</v>
      </c>
      <c r="F72" s="342">
        <f t="shared" si="2"/>
        <v>4685.4414517934438</v>
      </c>
      <c r="G72" s="342">
        <f t="shared" si="2"/>
        <v>5158.9919514447811</v>
      </c>
      <c r="H72" s="342">
        <f t="shared" si="2"/>
        <v>4704.6291775775599</v>
      </c>
      <c r="I72" s="342">
        <f t="shared" si="2"/>
        <v>4341.6996053891999</v>
      </c>
      <c r="J72" s="342">
        <f t="shared" si="2"/>
        <v>4318.0177620125487</v>
      </c>
      <c r="K72" s="342">
        <f t="shared" si="2"/>
        <v>4356.6149134805037</v>
      </c>
      <c r="L72" s="342">
        <f t="shared" si="2"/>
        <v>4262.449291551532</v>
      </c>
      <c r="M72" s="342">
        <f t="shared" si="2"/>
        <v>3598.4907237635903</v>
      </c>
      <c r="N72" s="342">
        <f t="shared" si="2"/>
        <v>4000.5360195320286</v>
      </c>
      <c r="O72" s="342">
        <f t="shared" si="2"/>
        <v>3584.9288672051166</v>
      </c>
      <c r="P72" s="342">
        <f t="shared" si="2"/>
        <v>2882.3623498838315</v>
      </c>
      <c r="Q72" s="342">
        <f t="shared" si="2"/>
        <v>3684.462743316315</v>
      </c>
      <c r="R72" s="342">
        <f t="shared" si="2"/>
        <v>3224.1608679561086</v>
      </c>
      <c r="S72" s="342">
        <f t="shared" si="2"/>
        <v>3199.2112636381471</v>
      </c>
      <c r="T72" s="342">
        <f t="shared" si="2"/>
        <v>3242.4162080280198</v>
      </c>
      <c r="U72" s="342">
        <f t="shared" si="2"/>
        <v>2004.6136849887903</v>
      </c>
    </row>
    <row r="73" spans="1:21" x14ac:dyDescent="0.25">
      <c r="A73" s="322" t="s">
        <v>186</v>
      </c>
      <c r="B73" s="342">
        <f t="shared" si="2"/>
        <v>7023.7906520175102</v>
      </c>
      <c r="C73" s="342">
        <f t="shared" si="2"/>
        <v>7175.9460069052857</v>
      </c>
      <c r="D73" s="342">
        <f t="shared" si="2"/>
        <v>6825.0227902096703</v>
      </c>
      <c r="E73" s="342">
        <f t="shared" si="2"/>
        <v>7032.6288790513772</v>
      </c>
      <c r="F73" s="342">
        <f t="shared" si="2"/>
        <v>6953.4955478406901</v>
      </c>
      <c r="G73" s="342">
        <f t="shared" si="2"/>
        <v>6039.7687822588068</v>
      </c>
      <c r="H73" s="342">
        <f t="shared" si="2"/>
        <v>4772.526157751875</v>
      </c>
      <c r="I73" s="342">
        <f t="shared" si="2"/>
        <v>4689.9537718592946</v>
      </c>
      <c r="J73" s="342">
        <f t="shared" si="2"/>
        <v>5187.4443072018803</v>
      </c>
      <c r="K73" s="342">
        <f t="shared" si="2"/>
        <v>5755.0514317307025</v>
      </c>
      <c r="L73" s="342">
        <f t="shared" si="2"/>
        <v>4947.5313174214098</v>
      </c>
      <c r="M73" s="342">
        <f t="shared" si="2"/>
        <v>4203.8327357770322</v>
      </c>
      <c r="N73" s="342">
        <f t="shared" si="2"/>
        <v>4129.6224713310148</v>
      </c>
      <c r="O73" s="342">
        <f t="shared" si="2"/>
        <v>3978.5038179761905</v>
      </c>
      <c r="P73" s="342">
        <f t="shared" si="2"/>
        <v>3922.3300970873788</v>
      </c>
      <c r="Q73" s="342">
        <f t="shared" si="2"/>
        <v>3655.7670049171038</v>
      </c>
      <c r="R73" s="342">
        <f t="shared" si="2"/>
        <v>4155.9305128418246</v>
      </c>
      <c r="S73" s="342">
        <f t="shared" si="2"/>
        <v>4051.1465431906872</v>
      </c>
      <c r="T73" s="342">
        <f t="shared" si="2"/>
        <v>4159.6149647647453</v>
      </c>
      <c r="U73" s="342">
        <f t="shared" si="2"/>
        <v>2641.3048508770194</v>
      </c>
    </row>
    <row r="74" spans="1:21" x14ac:dyDescent="0.25">
      <c r="A74" s="322" t="s">
        <v>187</v>
      </c>
      <c r="B74" s="342">
        <f t="shared" si="2"/>
        <v>8562.3078942243374</v>
      </c>
      <c r="C74" s="342">
        <f t="shared" si="2"/>
        <v>9083.8920179722863</v>
      </c>
      <c r="D74" s="342">
        <f t="shared" si="2"/>
        <v>8151.0605242165429</v>
      </c>
      <c r="E74" s="342">
        <f t="shared" si="2"/>
        <v>6512.3142092130674</v>
      </c>
      <c r="F74" s="342">
        <f t="shared" si="2"/>
        <v>6269.5718533722802</v>
      </c>
      <c r="G74" s="342">
        <f t="shared" si="2"/>
        <v>5978.9609800140734</v>
      </c>
      <c r="H74" s="342">
        <f t="shared" si="2"/>
        <v>5394.9430883547038</v>
      </c>
      <c r="I74" s="342">
        <f t="shared" si="2"/>
        <v>4885.2258541183664</v>
      </c>
      <c r="J74" s="342">
        <f t="shared" si="2"/>
        <v>4334.4600616099024</v>
      </c>
      <c r="K74" s="342">
        <f t="shared" si="2"/>
        <v>4699.3953444656781</v>
      </c>
      <c r="L74" s="342">
        <f t="shared" si="2"/>
        <v>5102.8201107844998</v>
      </c>
      <c r="M74" s="342">
        <f t="shared" si="2"/>
        <v>5017.2526345239203</v>
      </c>
      <c r="N74" s="342">
        <f t="shared" si="2"/>
        <v>4730.8476722925679</v>
      </c>
      <c r="O74" s="342">
        <f t="shared" si="2"/>
        <v>4458.9280252631188</v>
      </c>
      <c r="P74" s="342">
        <f t="shared" si="2"/>
        <v>4248.7627229433183</v>
      </c>
      <c r="Q74" s="342">
        <f t="shared" si="2"/>
        <v>3714.5827025305985</v>
      </c>
      <c r="R74" s="342">
        <f t="shared" si="2"/>
        <v>3303.8577397726167</v>
      </c>
      <c r="S74" s="342">
        <f t="shared" si="2"/>
        <v>3969.1532892666032</v>
      </c>
      <c r="T74" s="342">
        <f t="shared" si="2"/>
        <v>3629.3115827112219</v>
      </c>
      <c r="U74" s="342">
        <f t="shared" si="2"/>
        <v>2716.4039381510365</v>
      </c>
    </row>
    <row r="75" spans="1:21" x14ac:dyDescent="0.25">
      <c r="A75" s="322" t="s">
        <v>189</v>
      </c>
      <c r="B75" s="342">
        <f t="shared" si="2"/>
        <v>5813.0857273034353</v>
      </c>
      <c r="C75" s="342">
        <f t="shared" si="2"/>
        <v>5566.0421753839237</v>
      </c>
      <c r="D75" s="342">
        <f t="shared" si="2"/>
        <v>5683.1938351795679</v>
      </c>
      <c r="E75" s="342">
        <f t="shared" si="2"/>
        <v>5043.8224190908422</v>
      </c>
      <c r="F75" s="342">
        <f t="shared" si="2"/>
        <v>4753.3396866364683</v>
      </c>
      <c r="G75" s="342">
        <f t="shared" si="2"/>
        <v>4789.4776314326282</v>
      </c>
      <c r="H75" s="342">
        <f t="shared" si="2"/>
        <v>4736.676809333313</v>
      </c>
      <c r="I75" s="342">
        <f t="shared" si="2"/>
        <v>4468.7513174384785</v>
      </c>
      <c r="J75" s="342">
        <f t="shared" si="2"/>
        <v>4315.7664241010734</v>
      </c>
      <c r="K75" s="342">
        <f t="shared" si="2"/>
        <v>4486.6944329634689</v>
      </c>
      <c r="L75" s="342">
        <f t="shared" si="2"/>
        <v>4435.9136241744591</v>
      </c>
      <c r="M75" s="342">
        <f t="shared" si="2"/>
        <v>3817.2107186667449</v>
      </c>
      <c r="N75" s="342">
        <f t="shared" si="2"/>
        <v>3651.5448402831094</v>
      </c>
      <c r="O75" s="342">
        <f t="shared" si="2"/>
        <v>3664.7413774363945</v>
      </c>
      <c r="P75" s="342">
        <f t="shared" si="2"/>
        <v>3536.6250162245242</v>
      </c>
      <c r="Q75" s="342">
        <f t="shared" si="2"/>
        <v>2991.9060794910915</v>
      </c>
      <c r="R75" s="342">
        <f t="shared" si="2"/>
        <v>2860.0426794357986</v>
      </c>
      <c r="S75" s="342">
        <f t="shared" si="2"/>
        <v>3221.0673517326986</v>
      </c>
      <c r="T75" s="342">
        <f t="shared" si="2"/>
        <v>3346.8726753257015</v>
      </c>
      <c r="U75" s="342">
        <f t="shared" si="2"/>
        <v>2249.172805697197</v>
      </c>
    </row>
    <row r="76" spans="1:21" x14ac:dyDescent="0.25">
      <c r="A76" s="314" t="s">
        <v>190</v>
      </c>
      <c r="B76" s="342">
        <f t="shared" si="2"/>
        <v>4940.326466747083</v>
      </c>
      <c r="C76" s="342">
        <f t="shared" si="2"/>
        <v>4377.3445878755056</v>
      </c>
      <c r="D76" s="342">
        <f t="shared" si="2"/>
        <v>3542.7786621718637</v>
      </c>
      <c r="E76" s="342">
        <f t="shared" si="2"/>
        <v>2902.7304100848787</v>
      </c>
      <c r="F76" s="342">
        <f t="shared" si="2"/>
        <v>2807.9852079350653</v>
      </c>
      <c r="G76" s="342">
        <f t="shared" si="2"/>
        <v>3000.9956133245464</v>
      </c>
      <c r="H76" s="342">
        <f t="shared" si="2"/>
        <v>2721.2855554540674</v>
      </c>
      <c r="I76" s="342">
        <f t="shared" si="2"/>
        <v>2914.5837895575978</v>
      </c>
      <c r="J76" s="342">
        <f t="shared" si="2"/>
        <v>2647.6214849112434</v>
      </c>
      <c r="K76" s="342">
        <f t="shared" si="2"/>
        <v>3348.3682253806946</v>
      </c>
      <c r="L76" s="342">
        <f t="shared" si="2"/>
        <v>3206.4536241196565</v>
      </c>
      <c r="M76" s="342">
        <f t="shared" si="2"/>
        <v>3047.8668120460875</v>
      </c>
      <c r="N76" s="342">
        <f t="shared" si="2"/>
        <v>2554.665857689145</v>
      </c>
      <c r="O76" s="342">
        <f t="shared" si="2"/>
        <v>2505.2258948093449</v>
      </c>
      <c r="P76" s="342">
        <f t="shared" si="2"/>
        <v>2323.6952547696906</v>
      </c>
      <c r="Q76" s="342">
        <f t="shared" si="2"/>
        <v>2541.9371113116204</v>
      </c>
      <c r="R76" s="342">
        <f t="shared" si="2"/>
        <v>2494.4549599651364</v>
      </c>
      <c r="S76" s="342">
        <f t="shared" si="2"/>
        <v>2395.3312340051839</v>
      </c>
      <c r="T76" s="342">
        <f t="shared" si="2"/>
        <v>3021.6479730467677</v>
      </c>
      <c r="U76" s="342">
        <f t="shared" si="2"/>
        <v>1832.5179469074158</v>
      </c>
    </row>
    <row r="77" spans="1:21" x14ac:dyDescent="0.25">
      <c r="A77" s="314" t="s">
        <v>191</v>
      </c>
      <c r="B77" s="342">
        <f t="shared" si="2"/>
        <v>2812.5632500208844</v>
      </c>
      <c r="C77" s="342">
        <f t="shared" si="2"/>
        <v>3315.4272321504905</v>
      </c>
      <c r="D77" s="342">
        <f t="shared" si="2"/>
        <v>2998.1609507374033</v>
      </c>
      <c r="E77" s="342">
        <f t="shared" si="2"/>
        <v>2678.4694067674995</v>
      </c>
      <c r="F77" s="342">
        <f t="shared" si="2"/>
        <v>3006.3693338872463</v>
      </c>
      <c r="G77" s="342">
        <f t="shared" si="2"/>
        <v>2854.3718725286612</v>
      </c>
      <c r="H77" s="342">
        <f t="shared" si="2"/>
        <v>2900.1044730172548</v>
      </c>
      <c r="I77" s="342">
        <f t="shared" si="2"/>
        <v>3002.4707328205291</v>
      </c>
      <c r="J77" s="342">
        <f t="shared" si="2"/>
        <v>3071.3257780408912</v>
      </c>
      <c r="K77" s="342">
        <f t="shared" si="2"/>
        <v>2931.9988640009092</v>
      </c>
      <c r="L77" s="342">
        <f t="shared" si="2"/>
        <v>2625.4847464726595</v>
      </c>
      <c r="M77" s="342">
        <f t="shared" si="2"/>
        <v>2541.5471792938597</v>
      </c>
      <c r="N77" s="342">
        <f t="shared" si="2"/>
        <v>2381.8042123928431</v>
      </c>
      <c r="O77" s="342">
        <f t="shared" si="2"/>
        <v>2406.7890043141438</v>
      </c>
      <c r="P77" s="342">
        <f t="shared" si="2"/>
        <v>2372.5430789917132</v>
      </c>
      <c r="Q77" s="342">
        <f t="shared" si="2"/>
        <v>2577.2346977122074</v>
      </c>
      <c r="R77" s="342">
        <f t="shared" si="2"/>
        <v>2559.8934030576424</v>
      </c>
      <c r="S77" s="342">
        <f t="shared" si="2"/>
        <v>2545.9046976575173</v>
      </c>
      <c r="T77" s="342">
        <f t="shared" si="2"/>
        <v>2631.2310553372322</v>
      </c>
      <c r="U77" s="342">
        <f t="shared" si="2"/>
        <v>1756.6418554456823</v>
      </c>
    </row>
    <row r="78" spans="1:21" x14ac:dyDescent="0.25">
      <c r="A78" s="314" t="s">
        <v>192</v>
      </c>
      <c r="B78" s="342">
        <f t="shared" si="2"/>
        <v>4427.1300654624702</v>
      </c>
      <c r="C78" s="342">
        <f t="shared" si="2"/>
        <v>4696.8563874326092</v>
      </c>
      <c r="D78" s="342">
        <f t="shared" si="2"/>
        <v>4435.2610449141521</v>
      </c>
      <c r="E78" s="342">
        <f t="shared" si="2"/>
        <v>4274.8825966107506</v>
      </c>
      <c r="F78" s="342">
        <f t="shared" si="2"/>
        <v>4622.8274414315138</v>
      </c>
      <c r="G78" s="342">
        <f t="shared" si="2"/>
        <v>4770.1825372755266</v>
      </c>
      <c r="H78" s="342">
        <f t="shared" si="2"/>
        <v>4835.2230201100201</v>
      </c>
      <c r="I78" s="342">
        <f t="shared" si="2"/>
        <v>4970.6841517762668</v>
      </c>
      <c r="J78" s="342">
        <f t="shared" si="2"/>
        <v>5227.7406104579286</v>
      </c>
      <c r="K78" s="342">
        <f t="shared" si="2"/>
        <v>5109.0931530558673</v>
      </c>
      <c r="L78" s="342">
        <f t="shared" si="2"/>
        <v>4939.5717274545041</v>
      </c>
      <c r="M78" s="342">
        <f t="shared" si="2"/>
        <v>4044.5108562126229</v>
      </c>
      <c r="N78" s="342">
        <f t="shared" si="2"/>
        <v>4198.416369196204</v>
      </c>
      <c r="O78" s="342">
        <f t="shared" si="2"/>
        <v>3910.794384562103</v>
      </c>
      <c r="P78" s="342">
        <f t="shared" si="2"/>
        <v>3859.8722783410494</v>
      </c>
      <c r="Q78" s="342">
        <f t="shared" si="2"/>
        <v>4121.0728770983724</v>
      </c>
      <c r="R78" s="342">
        <f t="shared" si="2"/>
        <v>4016.4320819615327</v>
      </c>
      <c r="S78" s="342">
        <f t="shared" si="2"/>
        <v>4049.1474073697041</v>
      </c>
      <c r="T78" s="342">
        <f t="shared" si="2"/>
        <v>4077.270892198133</v>
      </c>
      <c r="U78" s="342">
        <f t="shared" si="2"/>
        <v>2892.5780155449124</v>
      </c>
    </row>
    <row r="79" spans="1:21" x14ac:dyDescent="0.25">
      <c r="A79" s="314" t="s">
        <v>193</v>
      </c>
      <c r="B79" s="342">
        <f t="shared" si="2"/>
        <v>2396.9772011363075</v>
      </c>
      <c r="C79" s="342">
        <f t="shared" si="2"/>
        <v>2609.9237486287834</v>
      </c>
      <c r="D79" s="342">
        <f t="shared" si="2"/>
        <v>2491.2294267650832</v>
      </c>
      <c r="E79" s="342">
        <f t="shared" si="2"/>
        <v>2369.3051217068428</v>
      </c>
      <c r="F79" s="342">
        <f t="shared" si="2"/>
        <v>2440.6403807669426</v>
      </c>
      <c r="G79" s="342">
        <f t="shared" si="2"/>
        <v>2587.0230707385931</v>
      </c>
      <c r="H79" s="342">
        <f t="shared" si="2"/>
        <v>2578.8317482841899</v>
      </c>
      <c r="I79" s="342">
        <f t="shared" si="2"/>
        <v>2770.2747132159352</v>
      </c>
      <c r="J79" s="342">
        <f t="shared" si="2"/>
        <v>2787.085191961135</v>
      </c>
      <c r="K79" s="342">
        <f t="shared" si="2"/>
        <v>3463.9610523565252</v>
      </c>
      <c r="L79" s="342">
        <f t="shared" si="2"/>
        <v>3068.5687195621254</v>
      </c>
      <c r="M79" s="342">
        <f t="shared" si="2"/>
        <v>2824.7659714238794</v>
      </c>
      <c r="N79" s="342">
        <f t="shared" si="2"/>
        <v>2561.2035749338456</v>
      </c>
      <c r="O79" s="342">
        <f t="shared" si="2"/>
        <v>2657.8477873025545</v>
      </c>
      <c r="P79" s="342">
        <f t="shared" si="2"/>
        <v>2732.8642674497842</v>
      </c>
      <c r="Q79" s="342">
        <f t="shared" si="2"/>
        <v>2673.6085442826316</v>
      </c>
      <c r="R79" s="342">
        <f t="shared" si="2"/>
        <v>2399.5615266169812</v>
      </c>
      <c r="S79" s="342">
        <f t="shared" si="2"/>
        <v>2869.2306663516279</v>
      </c>
      <c r="T79" s="342">
        <f t="shared" si="2"/>
        <v>2669.4464406331481</v>
      </c>
      <c r="U79" s="342">
        <f t="shared" si="2"/>
        <v>1922.8248044399775</v>
      </c>
    </row>
    <row r="80" spans="1:21" x14ac:dyDescent="0.25">
      <c r="A80" s="314" t="s">
        <v>194</v>
      </c>
      <c r="B80" s="342">
        <f t="shared" si="2"/>
        <v>3645.9744414261368</v>
      </c>
      <c r="C80" s="342">
        <f t="shared" si="2"/>
        <v>3940.6659560793141</v>
      </c>
      <c r="D80" s="342">
        <f t="shared" si="2"/>
        <v>3637.169017619397</v>
      </c>
      <c r="E80" s="342">
        <f t="shared" si="2"/>
        <v>3465.8911031942903</v>
      </c>
      <c r="F80" s="342">
        <f t="shared" si="2"/>
        <v>3335.197964155303</v>
      </c>
      <c r="G80" s="342">
        <f t="shared" si="2"/>
        <v>3100.240345766078</v>
      </c>
      <c r="H80" s="342">
        <f t="shared" si="2"/>
        <v>2970.8904369623519</v>
      </c>
      <c r="I80" s="342">
        <f t="shared" si="2"/>
        <v>2856.699364498154</v>
      </c>
      <c r="J80" s="342">
        <f t="shared" si="2"/>
        <v>2985.1872235404494</v>
      </c>
      <c r="K80" s="342">
        <f t="shared" si="2"/>
        <v>2861.3623075201617</v>
      </c>
      <c r="L80" s="342">
        <f t="shared" si="2"/>
        <v>2596.5687835689373</v>
      </c>
      <c r="M80" s="342">
        <f t="shared" si="2"/>
        <v>2389.7433862312723</v>
      </c>
      <c r="N80" s="342">
        <f t="shared" si="2"/>
        <v>2408.2704526997522</v>
      </c>
      <c r="O80" s="342">
        <f t="shared" si="2"/>
        <v>2264.9853873148031</v>
      </c>
      <c r="P80" s="342">
        <f t="shared" si="2"/>
        <v>2413.4632221582624</v>
      </c>
      <c r="Q80" s="342">
        <f t="shared" si="2"/>
        <v>2510.4546408600731</v>
      </c>
      <c r="R80" s="342">
        <f t="shared" si="2"/>
        <v>2520.1108786600034</v>
      </c>
      <c r="S80" s="342">
        <f t="shared" si="2"/>
        <v>2534.748524481281</v>
      </c>
      <c r="T80" s="342">
        <f t="shared" si="2"/>
        <v>2391.4048150208173</v>
      </c>
      <c r="U80" s="342">
        <f t="shared" si="2"/>
        <v>1738.6158348805009</v>
      </c>
    </row>
    <row r="81" spans="1:21" x14ac:dyDescent="0.25">
      <c r="A81" s="314" t="s">
        <v>195</v>
      </c>
      <c r="B81" s="342">
        <f t="shared" si="2"/>
        <v>4623.4560912440293</v>
      </c>
      <c r="C81" s="342">
        <f t="shared" si="2"/>
        <v>4776.9507895942852</v>
      </c>
      <c r="D81" s="342">
        <f t="shared" si="2"/>
        <v>4461.861504068348</v>
      </c>
      <c r="E81" s="342">
        <f t="shared" si="2"/>
        <v>4185.1705597030732</v>
      </c>
      <c r="F81" s="342">
        <f t="shared" si="2"/>
        <v>4316.9275119430185</v>
      </c>
      <c r="G81" s="342">
        <f t="shared" si="2"/>
        <v>4244.6505557786759</v>
      </c>
      <c r="H81" s="342">
        <f t="shared" si="2"/>
        <v>4283.3430851536677</v>
      </c>
      <c r="I81" s="342">
        <f t="shared" si="2"/>
        <v>4352.9660702338779</v>
      </c>
      <c r="J81" s="342">
        <f t="shared" si="2"/>
        <v>4315.8237308968173</v>
      </c>
      <c r="K81" s="342">
        <f t="shared" si="2"/>
        <v>4355.7066755005453</v>
      </c>
      <c r="L81" s="342">
        <f t="shared" si="2"/>
        <v>3977.501988849795</v>
      </c>
      <c r="M81" s="342">
        <f t="shared" si="2"/>
        <v>3503.1435958687498</v>
      </c>
      <c r="N81" s="342">
        <f t="shared" si="2"/>
        <v>3511.7352699188355</v>
      </c>
      <c r="O81" s="342">
        <f t="shared" si="2"/>
        <v>3409.5264954786585</v>
      </c>
      <c r="P81" s="342">
        <f t="shared" si="2"/>
        <v>3234.2350477928799</v>
      </c>
      <c r="Q81" s="342">
        <f t="shared" si="2"/>
        <v>3326.0871742985087</v>
      </c>
      <c r="R81" s="342">
        <f t="shared" si="2"/>
        <v>3317.9141152780098</v>
      </c>
      <c r="S81" s="342">
        <f t="shared" si="2"/>
        <v>3333.354989921565</v>
      </c>
      <c r="T81" s="342">
        <f t="shared" si="2"/>
        <v>3287.6668644758834</v>
      </c>
      <c r="U81" s="342">
        <f t="shared" si="2"/>
        <v>2387.4767676778079</v>
      </c>
    </row>
    <row r="82" spans="1:21" x14ac:dyDescent="0.25">
      <c r="A82" s="314" t="s">
        <v>196</v>
      </c>
      <c r="B82" s="342">
        <f t="shared" si="2"/>
        <v>4541.1677717372495</v>
      </c>
      <c r="C82" s="342">
        <f t="shared" si="2"/>
        <v>4769.9524874719773</v>
      </c>
      <c r="D82" s="342">
        <f t="shared" si="2"/>
        <v>4427.6340198043563</v>
      </c>
      <c r="E82" s="342">
        <f t="shared" si="2"/>
        <v>4878.0920126362207</v>
      </c>
      <c r="F82" s="342">
        <f t="shared" si="2"/>
        <v>4691.0915025221939</v>
      </c>
      <c r="G82" s="342">
        <f t="shared" si="2"/>
        <v>4649.6668236251562</v>
      </c>
      <c r="H82" s="342">
        <f t="shared" si="2"/>
        <v>4143.2394421814579</v>
      </c>
      <c r="I82" s="342">
        <f t="shared" si="2"/>
        <v>4074.875226630109</v>
      </c>
      <c r="J82" s="342">
        <f t="shared" si="2"/>
        <v>4248.1644107365337</v>
      </c>
      <c r="K82" s="342">
        <f t="shared" si="2"/>
        <v>3793.8761352017077</v>
      </c>
      <c r="L82" s="342">
        <f t="shared" si="2"/>
        <v>3502.3582626176717</v>
      </c>
      <c r="M82" s="342">
        <f t="shared" si="2"/>
        <v>3180.3851873695862</v>
      </c>
      <c r="N82" s="342">
        <f t="shared" si="2"/>
        <v>3341.8896432566066</v>
      </c>
      <c r="O82" s="342">
        <f t="shared" si="2"/>
        <v>3217.6470766425236</v>
      </c>
      <c r="P82" s="342">
        <f t="shared" si="2"/>
        <v>3199.5050945965736</v>
      </c>
      <c r="Q82" s="342">
        <f t="shared" si="2"/>
        <v>3166.4995085887945</v>
      </c>
      <c r="R82" s="342">
        <f t="shared" si="2"/>
        <v>3087.6296215373945</v>
      </c>
      <c r="S82" s="342">
        <f t="shared" si="2"/>
        <v>3102.0838245017285</v>
      </c>
      <c r="T82" s="342">
        <f t="shared" si="2"/>
        <v>3323.5638450182723</v>
      </c>
      <c r="U82" s="342">
        <f t="shared" si="2"/>
        <v>2086.4144125009957</v>
      </c>
    </row>
    <row r="86" spans="1:21" x14ac:dyDescent="0.25">
      <c r="B86" s="343"/>
    </row>
  </sheetData>
  <mergeCells count="1">
    <mergeCell ref="B2:U2"/>
  </mergeCells>
  <hyperlinks>
    <hyperlink ref="M3" r:id="rId1" display="http://dati.istat.it/OECDStat_Metadata/ShowMetadata.ashx?Dataset=DCIS_MORTIFERITISTR1&amp;Coords=[TIME].[2012]&amp;ShowOnWeb=true&amp;Lang=it" xr:uid="{8DEF896C-84DE-4B05-ABB7-8651290209D0}"/>
    <hyperlink ref="N3" r:id="rId2" display="http://dati.istat.it/OECDStat_Metadata/ShowMetadata.ashx?Dataset=DCIS_MORTIFERITISTR1&amp;Coords=[TIME].[2013]&amp;ShowOnWeb=true&amp;Lang=it" xr:uid="{24F5BE6D-CA59-45BD-87EC-C34C13154DDC}"/>
    <hyperlink ref="S3" r:id="rId3" display="http://dati.istat.it/OECDStat_Metadata/ShowMetadata.ashx?Dataset=DCIS_MORTIFERITISTR1&amp;Coords=[TIME].[2018]&amp;ShowOnWeb=true&amp;Lang=it" xr:uid="{490AF198-0A3B-40AE-8A76-74BB18F0E057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41</vt:i4>
      </vt:variant>
    </vt:vector>
  </HeadingPairs>
  <TitlesOfParts>
    <vt:vector size="41" baseType="lpstr">
      <vt:lpstr>Indice</vt:lpstr>
      <vt:lpstr>Tab 1.1 Graf 1.1</vt:lpstr>
      <vt:lpstr>Tab 1.2</vt:lpstr>
      <vt:lpstr>Graf 1.2 - 1.3</vt:lpstr>
      <vt:lpstr>Tab 1.3</vt:lpstr>
      <vt:lpstr>Graf 1.4 - 1.5</vt:lpstr>
      <vt:lpstr>Tab 2.1-2.2, 2.7-2.8</vt:lpstr>
      <vt:lpstr>Graf 2.1</vt:lpstr>
      <vt:lpstr>Graf 2.7</vt:lpstr>
      <vt:lpstr>Tab 2.3, Graf 2.2</vt:lpstr>
      <vt:lpstr>Tab. 2.9, Graf 2.8</vt:lpstr>
      <vt:lpstr>Graf 2.3</vt:lpstr>
      <vt:lpstr>Graf 2.9</vt:lpstr>
      <vt:lpstr>Tab 2.4-2.6, Graf 2.4-2.6, 3.13</vt:lpstr>
      <vt:lpstr>Graf 2.10-2.12,3.14</vt:lpstr>
      <vt:lpstr>Graf 3.4</vt:lpstr>
      <vt:lpstr>Graf 3.5</vt:lpstr>
      <vt:lpstr>Graf 3.6</vt:lpstr>
      <vt:lpstr>Tab 2.10 Graf 2.13 3.17</vt:lpstr>
      <vt:lpstr>Graf 3.18</vt:lpstr>
      <vt:lpstr>Graf 3.19</vt:lpstr>
      <vt:lpstr>Graf 3.20</vt:lpstr>
      <vt:lpstr>Graf  3.21</vt:lpstr>
      <vt:lpstr>Tab 3.1 3.2</vt:lpstr>
      <vt:lpstr>Graf 3.1</vt:lpstr>
      <vt:lpstr>Graf 3.2</vt:lpstr>
      <vt:lpstr>Graf 3.3</vt:lpstr>
      <vt:lpstr>Graf 3.7 3.8 3.9 3.10 3.11 3.12</vt:lpstr>
      <vt:lpstr>Tab 3.3</vt:lpstr>
      <vt:lpstr>Graf 3.15</vt:lpstr>
      <vt:lpstr>Graf 3.16</vt:lpstr>
      <vt:lpstr>Tab 3.4 Graf 3.22</vt:lpstr>
      <vt:lpstr>Tab 3.5</vt:lpstr>
      <vt:lpstr>Tab 3.6</vt:lpstr>
      <vt:lpstr>Graf 3.23</vt:lpstr>
      <vt:lpstr>Graf 3.24</vt:lpstr>
      <vt:lpstr>Tab 4.1</vt:lpstr>
      <vt:lpstr>Graf 4.1</vt:lpstr>
      <vt:lpstr>Graf 4.2</vt:lpstr>
      <vt:lpstr>Graf 4.3</vt:lpstr>
      <vt:lpstr>Graf 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72</dc:creator>
  <cp:lastModifiedBy>Luca 72</cp:lastModifiedBy>
  <dcterms:created xsi:type="dcterms:W3CDTF">2022-03-08T14:10:20Z</dcterms:created>
  <dcterms:modified xsi:type="dcterms:W3CDTF">2022-03-08T15:13:49Z</dcterms:modified>
</cp:coreProperties>
</file>