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ziana.valentino\Documents\SMART-WORKING\PUBBLICAZIONI\Conti_annuali\2020\"/>
    </mc:Choice>
  </mc:AlternateContent>
  <bookViews>
    <workbookView xWindow="0" yWindow="0" windowWidth="19200" windowHeight="7050" firstSheet="2" activeTab="9"/>
  </bookViews>
  <sheets>
    <sheet name="Fonte dati" sheetId="8" r:id="rId1"/>
    <sheet name="Tab1,Graf1" sheetId="1" r:id="rId2"/>
    <sheet name="Tab2" sheetId="2" r:id="rId3"/>
    <sheet name="Tab3,Graf2" sheetId="3" r:id="rId4"/>
    <sheet name="Tab4" sheetId="4" r:id="rId5"/>
    <sheet name="Tab5,Graf3" sheetId="5" r:id="rId6"/>
    <sheet name="Tab6,Graf4" sheetId="6" r:id="rId7"/>
    <sheet name="Tab7" sheetId="7" r:id="rId8"/>
    <sheet name="Tab8,Graf.5" sheetId="9" r:id="rId9"/>
    <sheet name="variaz_10_18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0" l="1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E23" i="10"/>
  <c r="D23" i="10"/>
  <c r="D20" i="10"/>
  <c r="E20" i="10" s="1"/>
  <c r="E19" i="10"/>
  <c r="D19" i="10"/>
  <c r="D18" i="10"/>
  <c r="E18" i="10" s="1"/>
  <c r="E17" i="10"/>
  <c r="D17" i="10"/>
  <c r="D16" i="10"/>
  <c r="E16" i="10" s="1"/>
  <c r="E14" i="10"/>
  <c r="D14" i="10"/>
  <c r="D13" i="10"/>
  <c r="E13" i="10" s="1"/>
  <c r="E12" i="10"/>
  <c r="D12" i="10"/>
  <c r="D11" i="10"/>
  <c r="E11" i="10" s="1"/>
  <c r="E10" i="10"/>
  <c r="D10" i="10"/>
  <c r="D9" i="10"/>
  <c r="E9" i="10" s="1"/>
  <c r="E8" i="10"/>
  <c r="D8" i="10"/>
  <c r="D7" i="10"/>
  <c r="E7" i="10" s="1"/>
  <c r="E6" i="10"/>
  <c r="D6" i="10"/>
  <c r="D5" i="10"/>
  <c r="E5" i="10" s="1"/>
  <c r="E4" i="10"/>
  <c r="D4" i="10"/>
  <c r="D3" i="10"/>
  <c r="E3" i="10" s="1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G25" i="7"/>
  <c r="E25" i="7"/>
  <c r="C25" i="7"/>
  <c r="J25" i="7" s="1"/>
  <c r="B25" i="7"/>
  <c r="I25" i="7" s="1"/>
  <c r="K24" i="7"/>
  <c r="J24" i="7"/>
  <c r="I24" i="7"/>
  <c r="G24" i="7"/>
  <c r="E24" i="7"/>
  <c r="J23" i="7"/>
  <c r="K23" i="7" s="1"/>
  <c r="I23" i="7"/>
  <c r="G23" i="7"/>
  <c r="E23" i="7"/>
  <c r="J22" i="7"/>
  <c r="I22" i="7"/>
  <c r="K22" i="7" s="1"/>
  <c r="G22" i="7"/>
  <c r="E22" i="7"/>
  <c r="J21" i="7"/>
  <c r="K21" i="7" s="1"/>
  <c r="I21" i="7"/>
  <c r="G21" i="7"/>
  <c r="E21" i="7"/>
  <c r="K20" i="7"/>
  <c r="J20" i="7"/>
  <c r="I20" i="7"/>
  <c r="G20" i="7"/>
  <c r="E20" i="7"/>
  <c r="J19" i="7"/>
  <c r="K19" i="7" s="1"/>
  <c r="I19" i="7"/>
  <c r="G19" i="7"/>
  <c r="E19" i="7"/>
  <c r="J18" i="7"/>
  <c r="I18" i="7"/>
  <c r="K18" i="7" s="1"/>
  <c r="G18" i="7"/>
  <c r="E18" i="7"/>
  <c r="J17" i="7"/>
  <c r="K17" i="7" s="1"/>
  <c r="I17" i="7"/>
  <c r="G17" i="7"/>
  <c r="E17" i="7"/>
  <c r="K16" i="7"/>
  <c r="J16" i="7"/>
  <c r="I16" i="7"/>
  <c r="G16" i="7"/>
  <c r="E16" i="7"/>
  <c r="J15" i="7"/>
  <c r="K15" i="7" s="1"/>
  <c r="I15" i="7"/>
  <c r="G15" i="7"/>
  <c r="E15" i="7"/>
  <c r="J14" i="7"/>
  <c r="I14" i="7"/>
  <c r="K14" i="7" s="1"/>
  <c r="G14" i="7"/>
  <c r="E14" i="7"/>
  <c r="J13" i="7"/>
  <c r="K13" i="7" s="1"/>
  <c r="I13" i="7"/>
  <c r="G13" i="7"/>
  <c r="E13" i="7"/>
  <c r="K12" i="7"/>
  <c r="J12" i="7"/>
  <c r="I12" i="7"/>
  <c r="G12" i="7"/>
  <c r="E12" i="7"/>
  <c r="J11" i="7"/>
  <c r="K11" i="7" s="1"/>
  <c r="I11" i="7"/>
  <c r="G11" i="7"/>
  <c r="E11" i="7"/>
  <c r="J10" i="7"/>
  <c r="I10" i="7"/>
  <c r="K10" i="7" s="1"/>
  <c r="G10" i="7"/>
  <c r="E10" i="7"/>
  <c r="J9" i="7"/>
  <c r="K9" i="7" s="1"/>
  <c r="I9" i="7"/>
  <c r="G9" i="7"/>
  <c r="E9" i="7"/>
  <c r="K8" i="7"/>
  <c r="J8" i="7"/>
  <c r="I8" i="7"/>
  <c r="G8" i="7"/>
  <c r="E8" i="7"/>
  <c r="J7" i="7"/>
  <c r="K7" i="7" s="1"/>
  <c r="I7" i="7"/>
  <c r="G7" i="7"/>
  <c r="E7" i="7"/>
  <c r="J6" i="7"/>
  <c r="I6" i="7"/>
  <c r="K6" i="7" s="1"/>
  <c r="G6" i="7"/>
  <c r="E6" i="7"/>
  <c r="J5" i="7"/>
  <c r="K5" i="7" s="1"/>
  <c r="I5" i="7"/>
  <c r="G5" i="7"/>
  <c r="E5" i="7"/>
  <c r="K4" i="7"/>
  <c r="J4" i="7"/>
  <c r="I4" i="7"/>
  <c r="G4" i="7"/>
  <c r="E4" i="7"/>
  <c r="J3" i="7"/>
  <c r="K3" i="7" s="1"/>
  <c r="I3" i="7"/>
  <c r="G3" i="7"/>
  <c r="E3" i="7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5" i="5"/>
  <c r="F25" i="5" s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D31" i="2"/>
  <c r="E31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K25" i="7" l="1"/>
</calcChain>
</file>

<file path=xl/sharedStrings.xml><?xml version="1.0" encoding="utf-8"?>
<sst xmlns="http://schemas.openxmlformats.org/spreadsheetml/2006/main" count="457" uniqueCount="119">
  <si>
    <t>Tabella 1: Personale per comparto in Italia. Anno 2018</t>
  </si>
  <si>
    <t>Grafico 1: Distribuzione del personale per comparto in Italia. Anno 2018</t>
  </si>
  <si>
    <t>Comparto</t>
  </si>
  <si>
    <t>Uomini</t>
  </si>
  <si>
    <t>Donne</t>
  </si>
  <si>
    <t>Totale</t>
  </si>
  <si>
    <t>Distrib. %</t>
  </si>
  <si>
    <t>Unità di personale per 100 abitanti</t>
  </si>
  <si>
    <t>Scuola</t>
  </si>
  <si>
    <t>Servizio Sanitario Nazionale</t>
  </si>
  <si>
    <t>Regioni ed autonomie locali</t>
  </si>
  <si>
    <t>Corpi di Polizia</t>
  </si>
  <si>
    <t>Forze Armate</t>
  </si>
  <si>
    <t>Ministeri</t>
  </si>
  <si>
    <t>Regioni a statuto speciale e Province Autonome</t>
  </si>
  <si>
    <t>Università</t>
  </si>
  <si>
    <t>Agenzie Fiscali</t>
  </si>
  <si>
    <t>Professori e ricercatori universitari</t>
  </si>
  <si>
    <t>Enti Pubblici non economici</t>
  </si>
  <si>
    <t>Enti Lista S13 Istat</t>
  </si>
  <si>
    <t>Vigili del Fuoco</t>
  </si>
  <si>
    <t>Enti di ricerca</t>
  </si>
  <si>
    <t>Magistratura</t>
  </si>
  <si>
    <t>Enti Art.60 -Comma 3- D.165/01</t>
  </si>
  <si>
    <t>Ist. Form.ne Art.co Mus.le</t>
  </si>
  <si>
    <t>Autorità Indipendenti</t>
  </si>
  <si>
    <t>Presidenza Consiglio Ministri</t>
  </si>
  <si>
    <t>Carriera Prefettizia</t>
  </si>
  <si>
    <t>Carriera Diplomatica</t>
  </si>
  <si>
    <t>Enti Art.70 - E.N.A.C.</t>
  </si>
  <si>
    <t>Carriera Penitenziaria</t>
  </si>
  <si>
    <t>Enti Art.70 - A.S.I.</t>
  </si>
  <si>
    <t>Enti Art.70 - Unioncamere</t>
  </si>
  <si>
    <t>Enti Art.70 - C.N.E.L.</t>
  </si>
  <si>
    <t>Totale Comparti</t>
  </si>
  <si>
    <t>Pop. Residente in Italia al 31/12/2018</t>
  </si>
  <si>
    <t>Altri comparti</t>
  </si>
  <si>
    <t>Tabella 2: Personale per comparto in Italia e variazioni. Anni 2010 e 2018</t>
  </si>
  <si>
    <t>Variazione Assoluta 2018/2010</t>
  </si>
  <si>
    <t>Variazione % 2018/2010</t>
  </si>
  <si>
    <t>-</t>
  </si>
  <si>
    <t>Enti Art.70 - E.N.E.A.</t>
  </si>
  <si>
    <t>Enti Art.70 - CNIPA</t>
  </si>
  <si>
    <t>Tabella 3: Costi del personale per comparto in Italia. Anno 2018</t>
  </si>
  <si>
    <t>Grafico 2: Distribuzione del costo del personale dipendente ed estraneo all'amministrazione per comparto in Italia. Anno 2018</t>
  </si>
  <si>
    <t>Costi (€) - 
valori assoluti</t>
  </si>
  <si>
    <t>Costi (€) - 
valori %</t>
  </si>
  <si>
    <t>Personale - 
valori assoluti</t>
  </si>
  <si>
    <t>Personale - 
valori %</t>
  </si>
  <si>
    <t>Regioni ed Autonomie Locali</t>
  </si>
  <si>
    <t>Servizio sanitario nazionale</t>
  </si>
  <si>
    <t>Regioni e autonomie locali</t>
  </si>
  <si>
    <t>Corpi di polizia</t>
  </si>
  <si>
    <t>Forze armate</t>
  </si>
  <si>
    <t>Tabella 4: Retribuzione media annua del personale per comparto in Italia. Anni 2017 e 2018</t>
  </si>
  <si>
    <t>Retribuzione media 2017 (€)</t>
  </si>
  <si>
    <t>Retribuzione media 2018 (€)</t>
  </si>
  <si>
    <t>Variazione Assoluta 2018/2017 (€)</t>
  </si>
  <si>
    <t>Maggiore di 81.000</t>
  </si>
  <si>
    <t>Fra 51.000 e 80.000</t>
  </si>
  <si>
    <t>Presid. Consigli Ministri</t>
  </si>
  <si>
    <t>Prof. e ricerc. Universitari</t>
  </si>
  <si>
    <t>Grafico N:  Variazione della retribuzione media annua del personale, per comparto e fascia di retribuzione media in Italia. Anno 2018/2017</t>
  </si>
  <si>
    <t>Fra 41.000 e 50.000</t>
  </si>
  <si>
    <t>Enti Pubblici non econ.</t>
  </si>
  <si>
    <t>Fra 31.000 e 40.000</t>
  </si>
  <si>
    <t>Serv. Sanitario Naz.</t>
  </si>
  <si>
    <t>Regioni statuto sp. e Prov. A.</t>
  </si>
  <si>
    <t>Meno di 31.000</t>
  </si>
  <si>
    <t>Tabella 5: Personale per area geografica. Anno 2018</t>
  </si>
  <si>
    <t>Area geografica</t>
  </si>
  <si>
    <t>Popolazione</t>
  </si>
  <si>
    <t>Grafico 3: Distribuzione del personale suddiviso per area geografica. Unità di personale per 100 abitanti. Anno 2018</t>
  </si>
  <si>
    <t>Piemonte</t>
  </si>
  <si>
    <t>Valle d’Aosta</t>
  </si>
  <si>
    <t>P. A. Bolzano</t>
  </si>
  <si>
    <t>Liguria</t>
  </si>
  <si>
    <t>P. A. Trento</t>
  </si>
  <si>
    <t>Lombardia</t>
  </si>
  <si>
    <t>Friuli V. G.</t>
  </si>
  <si>
    <t>Provincia Autonoma Trento</t>
  </si>
  <si>
    <t>Lazio</t>
  </si>
  <si>
    <t>Provincia Autonoma Bolzano</t>
  </si>
  <si>
    <t>Sardegna</t>
  </si>
  <si>
    <t>Veneto</t>
  </si>
  <si>
    <t>Friuli-Venezia Giulia</t>
  </si>
  <si>
    <t>Molise</t>
  </si>
  <si>
    <t>Emilia-Romagna</t>
  </si>
  <si>
    <t>Basilicata</t>
  </si>
  <si>
    <t>Toscana</t>
  </si>
  <si>
    <t>Calabria</t>
  </si>
  <si>
    <t>Umbria</t>
  </si>
  <si>
    <t>Marche</t>
  </si>
  <si>
    <t>Abruzzo</t>
  </si>
  <si>
    <t>Sicilia</t>
  </si>
  <si>
    <t>Campania</t>
  </si>
  <si>
    <t>Italia</t>
  </si>
  <si>
    <t>Puglia</t>
  </si>
  <si>
    <t>Estero</t>
  </si>
  <si>
    <t>Tabella 6: Personale per area geografica e variazioni. Anni 2010 e 2018</t>
  </si>
  <si>
    <t>Grafico 4: Variazione percentuale del personale per area geografica. Anno 2018/2010</t>
  </si>
  <si>
    <t>P. A.Bolzano</t>
  </si>
  <si>
    <t>Tabella 7: Distribuzione del personale per area geografica. Anno 2018</t>
  </si>
  <si>
    <t>Distribuzione %</t>
  </si>
  <si>
    <t>% uomni</t>
  </si>
  <si>
    <t>% donne</t>
  </si>
  <si>
    <t>Fonte dati: Ministero dele economie e delle finanze. Elaborazione Ufficio di statistica della Regione Abruzzo</t>
  </si>
  <si>
    <t>Tabella 8: Distribuzione del personale per comparto in Abruzzo. Anno 2018</t>
  </si>
  <si>
    <t>Grafico 5: Distribuzione del personale suddiviso per comparto nella Regione Abruzzo. Anno 2018</t>
  </si>
  <si>
    <t>Pop. Residente in Abruzzo al 31/12/2018</t>
  </si>
  <si>
    <t>Grafico: Personale per comparto e sesso in Abruzzo. Distribuzione percentuale. Anno 2018</t>
  </si>
  <si>
    <t>%</t>
  </si>
  <si>
    <t>Servizio Sanitario Naz.</t>
  </si>
  <si>
    <t>Prof. e ricerc. universitari</t>
  </si>
  <si>
    <t>Tabella 9: Personale per comparto e variazioni in Abruzzo. Anni 2010 e 2018</t>
  </si>
  <si>
    <t>Grafico 6: Variazione percentuale del personale per comparto in Abruzzo. Anno 2018/2010</t>
  </si>
  <si>
    <t>Variazione assoluta 2018/2010</t>
  </si>
  <si>
    <t>Enti ART.70 - E.N.A.C.</t>
  </si>
  <si>
    <t>Enti ART.70 - E.N.E.A.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</si>
</sst>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0" fontId="8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0" fontId="6" fillId="0" borderId="0" xfId="1" applyNumberFormat="1" applyFont="1" applyAlignment="1">
      <alignment vertical="center"/>
    </xf>
    <xf numFmtId="2" fontId="6" fillId="0" borderId="0" xfId="1" applyNumberFormat="1" applyFont="1" applyAlignment="1">
      <alignment vertical="center"/>
    </xf>
    <xf numFmtId="3" fontId="0" fillId="0" borderId="0" xfId="0" applyNumberFormat="1"/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2" fontId="8" fillId="0" borderId="0" xfId="0" applyNumberFormat="1" applyFont="1" applyAlignment="1">
      <alignment vertical="center"/>
    </xf>
    <xf numFmtId="2" fontId="8" fillId="0" borderId="0" xfId="0" quotePrefix="1" applyNumberFormat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3" fontId="3" fillId="0" borderId="0" xfId="0" applyNumberFormat="1" applyFont="1"/>
    <xf numFmtId="164" fontId="8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0" fillId="0" borderId="0" xfId="0" applyFill="1"/>
    <xf numFmtId="1" fontId="0" fillId="0" borderId="0" xfId="0" applyNumberFormat="1"/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11" fillId="0" borderId="0" xfId="0" applyNumberFormat="1" applyFont="1"/>
    <xf numFmtId="3" fontId="8" fillId="0" borderId="0" xfId="0" applyNumberFormat="1" applyFont="1" applyFill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10" fontId="0" fillId="0" borderId="0" xfId="0" applyNumberFormat="1"/>
    <xf numFmtId="0" fontId="6" fillId="0" borderId="0" xfId="0" applyFont="1" applyAlignment="1">
      <alignment horizontal="center" wrapText="1"/>
    </xf>
    <xf numFmtId="2" fontId="8" fillId="0" borderId="0" xfId="1" applyNumberFormat="1" applyFont="1"/>
    <xf numFmtId="2" fontId="0" fillId="0" borderId="0" xfId="0" applyNumberFormat="1"/>
    <xf numFmtId="0" fontId="12" fillId="0" borderId="3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10" fontId="13" fillId="0" borderId="0" xfId="1" applyNumberFormat="1" applyFont="1" applyAlignment="1">
      <alignment vertical="center"/>
    </xf>
    <xf numFmtId="0" fontId="7" fillId="0" borderId="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2" fontId="13" fillId="0" borderId="0" xfId="1" applyNumberFormat="1" applyFont="1" applyAlignment="1">
      <alignment vertical="center"/>
    </xf>
    <xf numFmtId="0" fontId="0" fillId="0" borderId="0" xfId="0" applyAlignment="1">
      <alignment horizontal="center"/>
    </xf>
    <xf numFmtId="165" fontId="0" fillId="2" borderId="0" xfId="0" applyNumberFormat="1" applyFill="1"/>
    <xf numFmtId="10" fontId="8" fillId="0" borderId="0" xfId="1" applyNumberFormat="1" applyFont="1" applyFill="1" applyAlignment="1">
      <alignment vertical="center"/>
    </xf>
    <xf numFmtId="3" fontId="0" fillId="0" borderId="0" xfId="0" applyNumberFormat="1" applyFill="1"/>
    <xf numFmtId="0" fontId="12" fillId="0" borderId="3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10" fontId="13" fillId="0" borderId="0" xfId="1" applyNumberFormat="1" applyFont="1" applyFill="1" applyAlignment="1">
      <alignment vertical="center"/>
    </xf>
    <xf numFmtId="165" fontId="0" fillId="0" borderId="0" xfId="0" applyNumberFormat="1" applyFill="1"/>
    <xf numFmtId="3" fontId="6" fillId="0" borderId="0" xfId="0" applyNumberFormat="1" applyFont="1" applyBorder="1" applyAlignment="1">
      <alignment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0" fillId="0" borderId="0" xfId="0" applyNumberFormat="1" applyFont="1"/>
    <xf numFmtId="0" fontId="10" fillId="0" borderId="4" xfId="0" applyFont="1" applyBorder="1" applyAlignment="1">
      <alignment vertical="center"/>
    </xf>
    <xf numFmtId="3" fontId="0" fillId="0" borderId="0" xfId="0" applyNumberFormat="1" applyAlignment="1">
      <alignment horizontal="center"/>
    </xf>
    <xf numFmtId="166" fontId="0" fillId="0" borderId="0" xfId="0" applyNumberForma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2" fillId="3" borderId="0" xfId="0" applyFont="1" applyFill="1"/>
    <xf numFmtId="3" fontId="8" fillId="0" borderId="0" xfId="0" quotePrefix="1" applyNumberFormat="1" applyFont="1" applyAlignment="1">
      <alignment horizontal="right" vertical="center"/>
    </xf>
    <xf numFmtId="0" fontId="0" fillId="3" borderId="0" xfId="0" applyFill="1"/>
    <xf numFmtId="165" fontId="0" fillId="0" borderId="0" xfId="1" applyNumberFormat="1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5812826249067"/>
          <c:y val="2.4743589743589745E-2"/>
          <c:w val="0.39000130499627145"/>
          <c:h val="0.89400299145299145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4DC6-418A-854E-8BED31E9AE5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4DC6-418A-854E-8BED31E9AE56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DC6-418A-854E-8BED31E9AE56}"/>
              </c:ext>
            </c:extLst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DC6-418A-854E-8BED31E9AE56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DC6-418A-854E-8BED31E9AE56}"/>
              </c:ext>
            </c:extLst>
          </c:dPt>
          <c:dLbls>
            <c:dLbl>
              <c:idx val="5"/>
              <c:layout>
                <c:manualLayout>
                  <c:x val="6.6818698732289364E-2"/>
                  <c:y val="8.0507692307692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C6-418A-854E-8BED31E9AE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'Tab1,Graf1'!$A$33:$A$39</c:f>
              <c:strCache>
                <c:ptCount val="7"/>
                <c:pt idx="0">
                  <c:v>Scuola</c:v>
                </c:pt>
                <c:pt idx="1">
                  <c:v>Servizio Sanitario Nazionale</c:v>
                </c:pt>
                <c:pt idx="2">
                  <c:v>Regioni ed autonomie locali</c:v>
                </c:pt>
                <c:pt idx="3">
                  <c:v>Corpi di Polizia</c:v>
                </c:pt>
                <c:pt idx="4">
                  <c:v>Forze Armate</c:v>
                </c:pt>
                <c:pt idx="5">
                  <c:v>Ministeri</c:v>
                </c:pt>
                <c:pt idx="6">
                  <c:v>Altri comparti</c:v>
                </c:pt>
              </c:strCache>
            </c:strRef>
          </c:cat>
          <c:val>
            <c:numRef>
              <c:f>'Tab1,Graf1'!$B$33:$B$39</c:f>
              <c:numCache>
                <c:formatCode>#,##0</c:formatCode>
                <c:ptCount val="7"/>
                <c:pt idx="0">
                  <c:v>1124307</c:v>
                </c:pt>
                <c:pt idx="1">
                  <c:v>648507</c:v>
                </c:pt>
                <c:pt idx="2">
                  <c:v>422093</c:v>
                </c:pt>
                <c:pt idx="3">
                  <c:v>305934</c:v>
                </c:pt>
                <c:pt idx="4">
                  <c:v>176655</c:v>
                </c:pt>
                <c:pt idx="5">
                  <c:v>146700</c:v>
                </c:pt>
                <c:pt idx="6">
                  <c:v>400626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C6-418A-854E-8BED31E9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099683072334083"/>
          <c:y val="5.6658974358974358E-2"/>
          <c:w val="0.28102777777777777"/>
          <c:h val="0.81889206349206345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3758169934636"/>
          <c:y val="1.9546497382782045E-2"/>
          <c:w val="0.33943235294117652"/>
          <c:h val="0.92541530237220193"/>
        </c:manualLayout>
      </c:layout>
      <c:pieChart>
        <c:varyColors val="1"/>
        <c:ser>
          <c:idx val="0"/>
          <c:order val="0"/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D67-4A45-BCF7-A38998E5434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DD67-4A45-BCF7-A38998E5434E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D67-4A45-BCF7-A38998E5434E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D67-4A45-BCF7-A38998E5434E}"/>
              </c:ext>
            </c:extLst>
          </c:dPt>
          <c:dLbls>
            <c:dLbl>
              <c:idx val="0"/>
              <c:layout>
                <c:manualLayout>
                  <c:x val="-6.8352124183006541E-2"/>
                  <c:y val="0.122080855329101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67-4A45-BCF7-A38998E5434E}"/>
                </c:ext>
              </c:extLst>
            </c:dLbl>
            <c:dLbl>
              <c:idx val="1"/>
              <c:layout>
                <c:manualLayout>
                  <c:x val="-6.1860784313725568E-2"/>
                  <c:y val="-0.148192449047778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67-4A45-BCF7-A38998E5434E}"/>
                </c:ext>
              </c:extLst>
            </c:dLbl>
            <c:dLbl>
              <c:idx val="2"/>
              <c:layout>
                <c:manualLayout>
                  <c:x val="4.9750816993464016E-2"/>
                  <c:y val="-0.138848869584586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67-4A45-BCF7-A38998E5434E}"/>
                </c:ext>
              </c:extLst>
            </c:dLbl>
            <c:dLbl>
              <c:idx val="5"/>
              <c:layout>
                <c:manualLayout>
                  <c:x val="5.7833496732026146E-2"/>
                  <c:y val="0.183317964138545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67-4A45-BCF7-A38998E5434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'Tab3,Graf2'!$A$32:$A$37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Regioni e autonomie locali</c:v>
                </c:pt>
                <c:pt idx="3">
                  <c:v>Corpi di polizia</c:v>
                </c:pt>
                <c:pt idx="4">
                  <c:v>Forze armate</c:v>
                </c:pt>
                <c:pt idx="5">
                  <c:v>Altri comparti</c:v>
                </c:pt>
              </c:strCache>
            </c:strRef>
          </c:cat>
          <c:val>
            <c:numRef>
              <c:f>'Tab3,Graf2'!$B$32:$B$37</c:f>
              <c:numCache>
                <c:formatCode>#,##0</c:formatCode>
                <c:ptCount val="6"/>
                <c:pt idx="0">
                  <c:v>44847440790</c:v>
                </c:pt>
                <c:pt idx="1">
                  <c:v>39503638814</c:v>
                </c:pt>
                <c:pt idx="2">
                  <c:v>18768386914</c:v>
                </c:pt>
                <c:pt idx="3">
                  <c:v>18207699605</c:v>
                </c:pt>
                <c:pt idx="4">
                  <c:v>10605907084</c:v>
                </c:pt>
                <c:pt idx="5">
                  <c:v>33945904492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67-4A45-BCF7-A38998E54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230555555555552"/>
          <c:y val="0.10007777777777778"/>
          <c:w val="0.28102777777777777"/>
          <c:h val="0.81889206349206345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33333333333329E-2"/>
          <c:y val="2.6499145299145301E-2"/>
          <c:w val="0.91060802469135804"/>
          <c:h val="0.41475854700854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'Tab4'!$A$3:$B$28</c:f>
              <c:multiLvlStrCache>
                <c:ptCount val="26"/>
                <c:lvl>
                  <c:pt idx="0">
                    <c:v>Magistratura</c:v>
                  </c:pt>
                  <c:pt idx="1">
                    <c:v>Carriera Prefettizia</c:v>
                  </c:pt>
                  <c:pt idx="2">
                    <c:v>Autorità Indipendenti</c:v>
                  </c:pt>
                  <c:pt idx="3">
                    <c:v>Carriera Diplomatica</c:v>
                  </c:pt>
                  <c:pt idx="4">
                    <c:v>Carriera Penitenziaria</c:v>
                  </c:pt>
                  <c:pt idx="5">
                    <c:v>Presid. Consigli Ministri</c:v>
                  </c:pt>
                  <c:pt idx="6">
                    <c:v>Enti Art.70 - A.S.I.</c:v>
                  </c:pt>
                  <c:pt idx="7">
                    <c:v>Prof. e ricerc. Universitari</c:v>
                  </c:pt>
                  <c:pt idx="8">
                    <c:v>Enti Art.70 - Unioncamere</c:v>
                  </c:pt>
                  <c:pt idx="9">
                    <c:v>Enti Art.70 - E.N.A.C.</c:v>
                  </c:pt>
                  <c:pt idx="10">
                    <c:v>Enti Pubblici non econ.</c:v>
                  </c:pt>
                  <c:pt idx="11">
                    <c:v>Enti Lista S13 Istat</c:v>
                  </c:pt>
                  <c:pt idx="12">
                    <c:v>Enti di ricerca</c:v>
                  </c:pt>
                  <c:pt idx="13">
                    <c:v>Forze Armate</c:v>
                  </c:pt>
                  <c:pt idx="14">
                    <c:v>Enti Art.70 - C.N.E.L.</c:v>
                  </c:pt>
                  <c:pt idx="15">
                    <c:v>Corpi di Polizia</c:v>
                  </c:pt>
                  <c:pt idx="16">
                    <c:v>Serv. Sanitario Naz.</c:v>
                  </c:pt>
                  <c:pt idx="17">
                    <c:v>Agenzie Fiscali</c:v>
                  </c:pt>
                  <c:pt idx="18">
                    <c:v>Ist. Form.ne Art.co Mus.le</c:v>
                  </c:pt>
                  <c:pt idx="19">
                    <c:v>Vigili del Fuoco</c:v>
                  </c:pt>
                  <c:pt idx="20">
                    <c:v>Regioni statuto sp. e Prov. A.</c:v>
                  </c:pt>
                  <c:pt idx="21">
                    <c:v>Enti Art.60 -Comma 3- D.165/01</c:v>
                  </c:pt>
                  <c:pt idx="22">
                    <c:v>Ministeri</c:v>
                  </c:pt>
                  <c:pt idx="23">
                    <c:v>Regioni ed Autonomie Locali</c:v>
                  </c:pt>
                  <c:pt idx="24">
                    <c:v>Scuola</c:v>
                  </c:pt>
                  <c:pt idx="25">
                    <c:v>Università</c:v>
                  </c:pt>
                </c:lvl>
                <c:lvl>
                  <c:pt idx="0">
                    <c:v>Maggiore di 81.000</c:v>
                  </c:pt>
                  <c:pt idx="5">
                    <c:v>Fra 51.000 e 80.000</c:v>
                  </c:pt>
                  <c:pt idx="10">
                    <c:v>Fra 41.000 e 50.000</c:v>
                  </c:pt>
                  <c:pt idx="16">
                    <c:v>Fra 31.000 e 40.000</c:v>
                  </c:pt>
                  <c:pt idx="23">
                    <c:v>Meno di 31.000</c:v>
                  </c:pt>
                </c:lvl>
              </c:multiLvlStrCache>
            </c:multiLvlStrRef>
          </c:cat>
          <c:val>
            <c:numRef>
              <c:f>'Tab4'!$F$3:$F$28</c:f>
              <c:numCache>
                <c:formatCode>#,##0</c:formatCode>
                <c:ptCount val="26"/>
                <c:pt idx="0">
                  <c:v>47.481154939887347</c:v>
                </c:pt>
                <c:pt idx="1">
                  <c:v>6037.0455718485027</c:v>
                </c:pt>
                <c:pt idx="2">
                  <c:v>2690.2318056967342</c:v>
                </c:pt>
                <c:pt idx="3">
                  <c:v>2340.4602631202142</c:v>
                </c:pt>
                <c:pt idx="4">
                  <c:v>4035.2725596270029</c:v>
                </c:pt>
                <c:pt idx="5">
                  <c:v>1736.9992911964291</c:v>
                </c:pt>
                <c:pt idx="6">
                  <c:v>744.13711658084503</c:v>
                </c:pt>
                <c:pt idx="7">
                  <c:v>837.93787002301542</c:v>
                </c:pt>
                <c:pt idx="8">
                  <c:v>3129.8720162345417</c:v>
                </c:pt>
                <c:pt idx="9">
                  <c:v>2052.9548390836862</c:v>
                </c:pt>
                <c:pt idx="10">
                  <c:v>1750.3652314172869</c:v>
                </c:pt>
                <c:pt idx="11">
                  <c:v>1136.9587126474507</c:v>
                </c:pt>
                <c:pt idx="12">
                  <c:v>1469.3676128172083</c:v>
                </c:pt>
                <c:pt idx="13">
                  <c:v>1372.4987347706483</c:v>
                </c:pt>
                <c:pt idx="14">
                  <c:v>-266.42358394900657</c:v>
                </c:pt>
                <c:pt idx="15">
                  <c:v>1816.891285695463</c:v>
                </c:pt>
                <c:pt idx="16">
                  <c:v>614.42514324834337</c:v>
                </c:pt>
                <c:pt idx="17">
                  <c:v>608.70915498255636</c:v>
                </c:pt>
                <c:pt idx="18">
                  <c:v>1843.9660122271453</c:v>
                </c:pt>
                <c:pt idx="19">
                  <c:v>4157.3640679865675</c:v>
                </c:pt>
                <c:pt idx="20">
                  <c:v>535.89504842151655</c:v>
                </c:pt>
                <c:pt idx="21">
                  <c:v>964.71476666632225</c:v>
                </c:pt>
                <c:pt idx="22">
                  <c:v>1308.6918315295297</c:v>
                </c:pt>
                <c:pt idx="23">
                  <c:v>910.42880522898849</c:v>
                </c:pt>
                <c:pt idx="24">
                  <c:v>1000.1302308986305</c:v>
                </c:pt>
                <c:pt idx="25">
                  <c:v>1063.2292702069681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5-4467-91B9-18424AC34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795568"/>
        <c:axId val="459793600"/>
      </c:barChart>
      <c:catAx>
        <c:axId val="4597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3600"/>
        <c:crosses val="autoZero"/>
        <c:auto val="1"/>
        <c:lblAlgn val="ctr"/>
        <c:lblOffset val="100"/>
        <c:noMultiLvlLbl val="0"/>
      </c:catAx>
      <c:valAx>
        <c:axId val="45979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55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59-4EA9-BC4C-F3C77C8D3E83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59-4EA9-BC4C-F3C77C8D3E8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59-4EA9-BC4C-F3C77C8D3E83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59-4EA9-BC4C-F3C77C8D3E83}"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59-4EA9-BC4C-F3C77C8D3E83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59-4EA9-BC4C-F3C77C8D3E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'Tab5,Graf3'!$H$3:$H$24</c:f>
              <c:strCache>
                <c:ptCount val="22"/>
                <c:pt idx="0">
                  <c:v>Valle d’Aosta</c:v>
                </c:pt>
                <c:pt idx="1">
                  <c:v>P. A. Bolzano</c:v>
                </c:pt>
                <c:pt idx="2">
                  <c:v>P. A. Trento</c:v>
                </c:pt>
                <c:pt idx="3">
                  <c:v>Friuli V. G.</c:v>
                </c:pt>
                <c:pt idx="4">
                  <c:v>Lazio</c:v>
                </c:pt>
                <c:pt idx="5">
                  <c:v>Sardegna</c:v>
                </c:pt>
                <c:pt idx="6">
                  <c:v>Liguria</c:v>
                </c:pt>
                <c:pt idx="7">
                  <c:v>Molise</c:v>
                </c:pt>
                <c:pt idx="8">
                  <c:v>Basilicata</c:v>
                </c:pt>
                <c:pt idx="9">
                  <c:v>Calabria</c:v>
                </c:pt>
                <c:pt idx="10">
                  <c:v>Umbria</c:v>
                </c:pt>
                <c:pt idx="11">
                  <c:v>Toscana</c:v>
                </c:pt>
                <c:pt idx="12">
                  <c:v>Abruzzo</c:v>
                </c:pt>
                <c:pt idx="13">
                  <c:v>Sicilia</c:v>
                </c:pt>
                <c:pt idx="14">
                  <c:v>Marche</c:v>
                </c:pt>
                <c:pt idx="15">
                  <c:v>Italia</c:v>
                </c:pt>
                <c:pt idx="16">
                  <c:v>Puglia</c:v>
                </c:pt>
                <c:pt idx="17">
                  <c:v>Emilia-Romagna</c:v>
                </c:pt>
                <c:pt idx="18">
                  <c:v>Piemonte</c:v>
                </c:pt>
                <c:pt idx="19">
                  <c:v>Campania</c:v>
                </c:pt>
                <c:pt idx="20">
                  <c:v>Veneto</c:v>
                </c:pt>
                <c:pt idx="21">
                  <c:v>Lombardia</c:v>
                </c:pt>
              </c:strCache>
            </c:strRef>
          </c:cat>
          <c:val>
            <c:numRef>
              <c:f>'Tab5,Graf3'!$I$3:$I$24</c:f>
              <c:numCache>
                <c:formatCode>0.00</c:formatCode>
                <c:ptCount val="22"/>
                <c:pt idx="0">
                  <c:v>9.3143730205465314</c:v>
                </c:pt>
                <c:pt idx="1">
                  <c:v>7.7859022775792663</c:v>
                </c:pt>
                <c:pt idx="2">
                  <c:v>7.4818239949140457</c:v>
                </c:pt>
                <c:pt idx="3">
                  <c:v>6.8800710982373561</c:v>
                </c:pt>
                <c:pt idx="4">
                  <c:v>6.7522616626201168</c:v>
                </c:pt>
                <c:pt idx="5">
                  <c:v>6.6444009512128321</c:v>
                </c:pt>
                <c:pt idx="6">
                  <c:v>6.1712583191456432</c:v>
                </c:pt>
                <c:pt idx="7">
                  <c:v>5.8740187882218597</c:v>
                </c:pt>
                <c:pt idx="8">
                  <c:v>5.8621100113880855</c:v>
                </c:pt>
                <c:pt idx="9">
                  <c:v>5.8137331283822196</c:v>
                </c:pt>
                <c:pt idx="10">
                  <c:v>5.7165694460978553</c:v>
                </c:pt>
                <c:pt idx="11">
                  <c:v>5.6818337207253995</c:v>
                </c:pt>
                <c:pt idx="12">
                  <c:v>5.4374113664435262</c:v>
                </c:pt>
                <c:pt idx="13">
                  <c:v>5.4026977788115778</c:v>
                </c:pt>
                <c:pt idx="14">
                  <c:v>5.3668495631268147</c:v>
                </c:pt>
                <c:pt idx="15">
                  <c:v>5.3029590381610889</c:v>
                </c:pt>
                <c:pt idx="16">
                  <c:v>5.1629253822176073</c:v>
                </c:pt>
                <c:pt idx="17">
                  <c:v>5.134974347888777</c:v>
                </c:pt>
                <c:pt idx="18">
                  <c:v>4.9840395959421597</c:v>
                </c:pt>
                <c:pt idx="19">
                  <c:v>4.8030988201372979</c:v>
                </c:pt>
                <c:pt idx="20">
                  <c:v>4.5207623382187894</c:v>
                </c:pt>
                <c:pt idx="21">
                  <c:v>4.0811985479158546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59-4EA9-BC4C-F3C77C8D3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00976"/>
        <c:axId val="281001304"/>
      </c:barChart>
      <c:catAx>
        <c:axId val="28100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1304"/>
        <c:crosses val="autoZero"/>
        <c:auto val="1"/>
        <c:lblAlgn val="ctr"/>
        <c:lblOffset val="100"/>
        <c:noMultiLvlLbl val="0"/>
      </c:catAx>
      <c:valAx>
        <c:axId val="2810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7264957264965E-2"/>
          <c:y val="3.7037037037037035E-2"/>
          <c:w val="0.91020584045584063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'Tab6,Graf4'!$H$2</c:f>
              <c:strCache>
                <c:ptCount val="1"/>
                <c:pt idx="0">
                  <c:v>Variazione % 2018/2010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7-4C88-BDC3-DF7305138CA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C7-4C88-BDC3-DF7305138CAA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C7-4C88-BDC3-DF7305138CAA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C7-4C88-BDC3-DF7305138CAA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C7-4C88-BDC3-DF7305138CAA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C7-4C88-BDC3-DF7305138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'Tab6,Graf4'!$G$3:$G$24</c:f>
              <c:strCache>
                <c:ptCount val="22"/>
                <c:pt idx="0">
                  <c:v>P. A. Trento</c:v>
                </c:pt>
                <c:pt idx="1">
                  <c:v>P. A.Bolzano</c:v>
                </c:pt>
                <c:pt idx="2">
                  <c:v>Sardegna</c:v>
                </c:pt>
                <c:pt idx="3">
                  <c:v>Umbria</c:v>
                </c:pt>
                <c:pt idx="4">
                  <c:v>Lombardia</c:v>
                </c:pt>
                <c:pt idx="5">
                  <c:v>Toscana</c:v>
                </c:pt>
                <c:pt idx="6">
                  <c:v>Emilia-Romagna</c:v>
                </c:pt>
                <c:pt idx="7">
                  <c:v>Abruzzo</c:v>
                </c:pt>
                <c:pt idx="8">
                  <c:v>Marche</c:v>
                </c:pt>
                <c:pt idx="9">
                  <c:v>Valle d’Aosta</c:v>
                </c:pt>
                <c:pt idx="10">
                  <c:v>Italia</c:v>
                </c:pt>
                <c:pt idx="11">
                  <c:v>Lazio</c:v>
                </c:pt>
                <c:pt idx="12">
                  <c:v>Piemonte</c:v>
                </c:pt>
                <c:pt idx="13">
                  <c:v>Friuli V. G.</c:v>
                </c:pt>
                <c:pt idx="14">
                  <c:v>Sicilia</c:v>
                </c:pt>
                <c:pt idx="15">
                  <c:v>Veneto</c:v>
                </c:pt>
                <c:pt idx="16">
                  <c:v>Puglia</c:v>
                </c:pt>
                <c:pt idx="17">
                  <c:v>Liguria</c:v>
                </c:pt>
                <c:pt idx="18">
                  <c:v>Calabria</c:v>
                </c:pt>
                <c:pt idx="19">
                  <c:v>Basilicata</c:v>
                </c:pt>
                <c:pt idx="20">
                  <c:v>Campania</c:v>
                </c:pt>
                <c:pt idx="21">
                  <c:v>Molise</c:v>
                </c:pt>
              </c:strCache>
            </c:strRef>
          </c:cat>
          <c:val>
            <c:numRef>
              <c:f>'Tab6,Graf4'!$H$3:$H$24</c:f>
              <c:numCache>
                <c:formatCode>0.00</c:formatCode>
                <c:ptCount val="22"/>
                <c:pt idx="0">
                  <c:v>11.455551578889409</c:v>
                </c:pt>
                <c:pt idx="1">
                  <c:v>3.8755211734565731</c:v>
                </c:pt>
                <c:pt idx="2">
                  <c:v>1.7218035986068705</c:v>
                </c:pt>
                <c:pt idx="3">
                  <c:v>0.90658021133525457</c:v>
                </c:pt>
                <c:pt idx="4">
                  <c:v>-0.80881287143064218</c:v>
                </c:pt>
                <c:pt idx="5">
                  <c:v>-0.91458282679035674</c:v>
                </c:pt>
                <c:pt idx="6">
                  <c:v>-1.2659046518546624</c:v>
                </c:pt>
                <c:pt idx="7">
                  <c:v>-2.175523305259115</c:v>
                </c:pt>
                <c:pt idx="8">
                  <c:v>-2.2742466930901104</c:v>
                </c:pt>
                <c:pt idx="9">
                  <c:v>-2.4989587671803415</c:v>
                </c:pt>
                <c:pt idx="10">
                  <c:v>-3.3227096831872882</c:v>
                </c:pt>
                <c:pt idx="11">
                  <c:v>-3.3517716890085656</c:v>
                </c:pt>
                <c:pt idx="12">
                  <c:v>-3.5818482976673138</c:v>
                </c:pt>
                <c:pt idx="13">
                  <c:v>-3.8446941380777679</c:v>
                </c:pt>
                <c:pt idx="14">
                  <c:v>-3.9421794712230853</c:v>
                </c:pt>
                <c:pt idx="15">
                  <c:v>-4.1075397134234404</c:v>
                </c:pt>
                <c:pt idx="16">
                  <c:v>-5.3116721138352005</c:v>
                </c:pt>
                <c:pt idx="17">
                  <c:v>-5.9241053873377902</c:v>
                </c:pt>
                <c:pt idx="18">
                  <c:v>-6.1008991671920105</c:v>
                </c:pt>
                <c:pt idx="19">
                  <c:v>-7.3146067415730336</c:v>
                </c:pt>
                <c:pt idx="20">
                  <c:v>-9.6365499484399013</c:v>
                </c:pt>
                <c:pt idx="21">
                  <c:v>-10.13215859030837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C7-4C88-BDC3-DF730513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21312"/>
        <c:axId val="281025248"/>
      </c:barChart>
      <c:catAx>
        <c:axId val="2810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5248"/>
        <c:crosses val="autoZero"/>
        <c:auto val="1"/>
        <c:lblAlgn val="ctr"/>
        <c:lblOffset val="100"/>
        <c:noMultiLvlLbl val="0"/>
      </c:catAx>
      <c:valAx>
        <c:axId val="28102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52668416447944E-2"/>
          <c:y val="1.3888888888888888E-2"/>
          <c:w val="0.57222222222222219"/>
          <c:h val="0.95370370370370372"/>
        </c:manualLayout>
      </c:layout>
      <c:pieChart>
        <c:varyColors val="1"/>
        <c:ser>
          <c:idx val="0"/>
          <c:order val="0"/>
          <c:explosion val="1"/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E72B-4202-BC0E-FD754C00CBA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E72B-4202-BC0E-FD754C00CBA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72B-4202-BC0E-FD754C00CBA9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72B-4202-BC0E-FD754C00CBA9}"/>
              </c:ext>
            </c:extLst>
          </c:dPt>
          <c:dLbls>
            <c:dLbl>
              <c:idx val="0"/>
              <c:layout>
                <c:manualLayout>
                  <c:x val="-9.9118827160493903E-2"/>
                  <c:y val="6.40818518518518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2B-4202-BC0E-FD754C00CBA9}"/>
                </c:ext>
              </c:extLst>
            </c:dLbl>
            <c:dLbl>
              <c:idx val="1"/>
              <c:layout>
                <c:manualLayout>
                  <c:x val="-2.0383796296296296E-2"/>
                  <c:y val="-0.1100355555555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2B-4202-BC0E-FD754C00CBA9}"/>
                </c:ext>
              </c:extLst>
            </c:dLbl>
            <c:dLbl>
              <c:idx val="3"/>
              <c:layout>
                <c:manualLayout>
                  <c:x val="8.0375326797385627E-2"/>
                  <c:y val="2.29733333333333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2B-4202-BC0E-FD754C00CBA9}"/>
                </c:ext>
              </c:extLst>
            </c:dLbl>
            <c:dLbl>
              <c:idx val="4"/>
              <c:layout>
                <c:manualLayout>
                  <c:x val="5.8693827160493831E-2"/>
                  <c:y val="7.83299999999999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2B-4202-BC0E-FD754C00CBA9}"/>
                </c:ext>
              </c:extLst>
            </c:dLbl>
            <c:dLbl>
              <c:idx val="5"/>
              <c:layout>
                <c:manualLayout>
                  <c:x val="5.3483487654320989E-2"/>
                  <c:y val="0.101129629629629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2B-4202-BC0E-FD754C00CB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'Tab8,Graf.5'!$A$26:$A$31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Corpi di Polizia</c:v>
                </c:pt>
                <c:pt idx="3">
                  <c:v>Regioni ed autonomie locali</c:v>
                </c:pt>
                <c:pt idx="4">
                  <c:v>Ministeri</c:v>
                </c:pt>
                <c:pt idx="5">
                  <c:v>Altri comparti</c:v>
                </c:pt>
              </c:strCache>
            </c:strRef>
          </c:cat>
          <c:val>
            <c:numRef>
              <c:f>'Tab8,Graf.5'!$B$26:$B$31</c:f>
              <c:numCache>
                <c:formatCode>#,##0</c:formatCode>
                <c:ptCount val="6"/>
                <c:pt idx="0">
                  <c:v>26721</c:v>
                </c:pt>
                <c:pt idx="1">
                  <c:v>14227</c:v>
                </c:pt>
                <c:pt idx="2">
                  <c:v>9527</c:v>
                </c:pt>
                <c:pt idx="3">
                  <c:v>8763</c:v>
                </c:pt>
                <c:pt idx="4">
                  <c:v>3222</c:v>
                </c:pt>
                <c:pt idx="5">
                  <c:v>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2B-4202-BC0E-FD754C00C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230555555555552"/>
          <c:y val="0.10007777777777778"/>
          <c:w val="0.28102777777777777"/>
          <c:h val="0.81889206349206345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2716049382714E-2"/>
          <c:y val="5.174074074074074E-2"/>
          <c:w val="0.91545864197530868"/>
          <c:h val="0.53744148148148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'Tab8,Graf.5'!$E$41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'Tab8,Graf.5'!$A$42:$A$59</c:f>
              <c:strCache>
                <c:ptCount val="18"/>
                <c:pt idx="0">
                  <c:v>Scuola</c:v>
                </c:pt>
                <c:pt idx="1">
                  <c:v>Servizio Sanitario Naz.</c:v>
                </c:pt>
                <c:pt idx="2">
                  <c:v>Università</c:v>
                </c:pt>
                <c:pt idx="3">
                  <c:v>Enti Pubblici non econ.</c:v>
                </c:pt>
                <c:pt idx="4">
                  <c:v>Ministeri</c:v>
                </c:pt>
                <c:pt idx="5">
                  <c:v>Carriera Prefettizia</c:v>
                </c:pt>
                <c:pt idx="6">
                  <c:v>Agenzie Fiscali</c:v>
                </c:pt>
                <c:pt idx="7">
                  <c:v>Magistratura</c:v>
                </c:pt>
                <c:pt idx="8">
                  <c:v>Regioni ed autonomie locali</c:v>
                </c:pt>
                <c:pt idx="9">
                  <c:v>Enti di ricerca</c:v>
                </c:pt>
                <c:pt idx="10">
                  <c:v>Enti Art.60 -Comma 3- D.165/01</c:v>
                </c:pt>
                <c:pt idx="11">
                  <c:v>Carriera Penitenziaria</c:v>
                </c:pt>
                <c:pt idx="12">
                  <c:v>Ist. Form.ne Art.co Mus.le</c:v>
                </c:pt>
                <c:pt idx="13">
                  <c:v>Prof. e ricerc. universitari</c:v>
                </c:pt>
                <c:pt idx="14">
                  <c:v>Enti Lista S13 Istat</c:v>
                </c:pt>
                <c:pt idx="15">
                  <c:v>Corpi di Polizia</c:v>
                </c:pt>
                <c:pt idx="16">
                  <c:v>Forze Armate</c:v>
                </c:pt>
                <c:pt idx="17">
                  <c:v>Vigili del Fuoco</c:v>
                </c:pt>
              </c:strCache>
            </c:strRef>
          </c:cat>
          <c:val>
            <c:numRef>
              <c:f>'Tab8,Graf.5'!$E$42:$E$59</c:f>
              <c:numCache>
                <c:formatCode>#,##0.0</c:formatCode>
                <c:ptCount val="18"/>
                <c:pt idx="0">
                  <c:v>19.868268403128624</c:v>
                </c:pt>
                <c:pt idx="1">
                  <c:v>36.578336964925846</c:v>
                </c:pt>
                <c:pt idx="2">
                  <c:v>41.774675972083749</c:v>
                </c:pt>
                <c:pt idx="3">
                  <c:v>43.341213553979514</c:v>
                </c:pt>
                <c:pt idx="4">
                  <c:v>44.009931719428927</c:v>
                </c:pt>
                <c:pt idx="5">
                  <c:v>46.153846153846153</c:v>
                </c:pt>
                <c:pt idx="6">
                  <c:v>51.179413867047899</c:v>
                </c:pt>
                <c:pt idx="7">
                  <c:v>52.657004830917877</c:v>
                </c:pt>
                <c:pt idx="8">
                  <c:v>56.339153258016658</c:v>
                </c:pt>
                <c:pt idx="9">
                  <c:v>57.142857142857139</c:v>
                </c:pt>
                <c:pt idx="10">
                  <c:v>57.142857142857139</c:v>
                </c:pt>
                <c:pt idx="11">
                  <c:v>57.142857142857139</c:v>
                </c:pt>
                <c:pt idx="12">
                  <c:v>57.963446475195823</c:v>
                </c:pt>
                <c:pt idx="13">
                  <c:v>60.794473229706391</c:v>
                </c:pt>
                <c:pt idx="14">
                  <c:v>78.145695364238406</c:v>
                </c:pt>
                <c:pt idx="15">
                  <c:v>83.363073370420906</c:v>
                </c:pt>
                <c:pt idx="16">
                  <c:v>92.337807606263979</c:v>
                </c:pt>
                <c:pt idx="17">
                  <c:v>94.312796208530798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D-4621-9FC1-1EF884A90F6D}"/>
            </c:ext>
          </c:extLst>
        </c:ser>
        <c:ser>
          <c:idx val="1"/>
          <c:order val="1"/>
          <c:tx>
            <c:strRef>
              <c:f>'Tab8,Graf.5'!$F$41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'Tab8,Graf.5'!$A$42:$A$59</c:f>
              <c:strCache>
                <c:ptCount val="18"/>
                <c:pt idx="0">
                  <c:v>Scuola</c:v>
                </c:pt>
                <c:pt idx="1">
                  <c:v>Servizio Sanitario Naz.</c:v>
                </c:pt>
                <c:pt idx="2">
                  <c:v>Università</c:v>
                </c:pt>
                <c:pt idx="3">
                  <c:v>Enti Pubblici non econ.</c:v>
                </c:pt>
                <c:pt idx="4">
                  <c:v>Ministeri</c:v>
                </c:pt>
                <c:pt idx="5">
                  <c:v>Carriera Prefettizia</c:v>
                </c:pt>
                <c:pt idx="6">
                  <c:v>Agenzie Fiscali</c:v>
                </c:pt>
                <c:pt idx="7">
                  <c:v>Magistratura</c:v>
                </c:pt>
                <c:pt idx="8">
                  <c:v>Regioni ed autonomie locali</c:v>
                </c:pt>
                <c:pt idx="9">
                  <c:v>Enti di ricerca</c:v>
                </c:pt>
                <c:pt idx="10">
                  <c:v>Enti Art.60 -Comma 3- D.165/01</c:v>
                </c:pt>
                <c:pt idx="11">
                  <c:v>Carriera Penitenziaria</c:v>
                </c:pt>
                <c:pt idx="12">
                  <c:v>Ist. Form.ne Art.co Mus.le</c:v>
                </c:pt>
                <c:pt idx="13">
                  <c:v>Prof. e ricerc. universitari</c:v>
                </c:pt>
                <c:pt idx="14">
                  <c:v>Enti Lista S13 Istat</c:v>
                </c:pt>
                <c:pt idx="15">
                  <c:v>Corpi di Polizia</c:v>
                </c:pt>
                <c:pt idx="16">
                  <c:v>Forze Armate</c:v>
                </c:pt>
                <c:pt idx="17">
                  <c:v>Vigili del Fuoco</c:v>
                </c:pt>
              </c:strCache>
            </c:strRef>
          </c:cat>
          <c:val>
            <c:numRef>
              <c:f>'Tab8,Graf.5'!$F$42:$F$59</c:f>
              <c:numCache>
                <c:formatCode>#,##0.0</c:formatCode>
                <c:ptCount val="18"/>
                <c:pt idx="0">
                  <c:v>80.131731596871376</c:v>
                </c:pt>
                <c:pt idx="1">
                  <c:v>63.421663035074147</c:v>
                </c:pt>
                <c:pt idx="2">
                  <c:v>58.225324027916244</c:v>
                </c:pt>
                <c:pt idx="3">
                  <c:v>56.658786446020493</c:v>
                </c:pt>
                <c:pt idx="4">
                  <c:v>55.990068280571073</c:v>
                </c:pt>
                <c:pt idx="5">
                  <c:v>53.846153846153847</c:v>
                </c:pt>
                <c:pt idx="6">
                  <c:v>48.820586132952108</c:v>
                </c:pt>
                <c:pt idx="7">
                  <c:v>47.342995169082123</c:v>
                </c:pt>
                <c:pt idx="8">
                  <c:v>43.660846741983342</c:v>
                </c:pt>
                <c:pt idx="9">
                  <c:v>42.857142857142854</c:v>
                </c:pt>
                <c:pt idx="10">
                  <c:v>42.857142857142854</c:v>
                </c:pt>
                <c:pt idx="11">
                  <c:v>42.857142857142854</c:v>
                </c:pt>
                <c:pt idx="12">
                  <c:v>42.036553524804177</c:v>
                </c:pt>
                <c:pt idx="13">
                  <c:v>39.205526770293609</c:v>
                </c:pt>
                <c:pt idx="14">
                  <c:v>21.85430463576159</c:v>
                </c:pt>
                <c:pt idx="15">
                  <c:v>16.63692662957909</c:v>
                </c:pt>
                <c:pt idx="16">
                  <c:v>7.6621923937360181</c:v>
                </c:pt>
                <c:pt idx="17">
                  <c:v>5.6872037914691944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D-4621-9FC1-1EF884A90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2957232"/>
        <c:axId val="122957560"/>
      </c:barChart>
      <c:catAx>
        <c:axId val="122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560"/>
        <c:crosses val="autoZero"/>
        <c:auto val="1"/>
        <c:lblAlgn val="ctr"/>
        <c:lblOffset val="100"/>
        <c:noMultiLvlLbl val="0"/>
      </c:catAx>
      <c:valAx>
        <c:axId val="12295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43950617283964"/>
          <c:y val="0.87829111111111113"/>
          <c:w val="0.1659543209876543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6033950617284E-2"/>
          <c:y val="5.1918339921301161E-2"/>
          <c:w val="0.90083966049382713"/>
          <c:h val="0.865816763436200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FA-4FF5-9630-36E87A0E526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FA-4FF5-9630-36E87A0E526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FA-4FF5-9630-36E87A0E526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FA-4FF5-9630-36E87A0E526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FA-4FF5-9630-36E87A0E526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FA-4FF5-9630-36E87A0E526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FA-4FF5-9630-36E87A0E526F}"/>
              </c:ext>
            </c:extLst>
          </c:dPt>
          <c:cat>
            <c:strRef>
              <c:f>variaz_10_18!$A$27:$A$43</c:f>
              <c:strCache>
                <c:ptCount val="17"/>
                <c:pt idx="0">
                  <c:v>Ist. Form.ne Art.co Mus.le</c:v>
                </c:pt>
                <c:pt idx="1">
                  <c:v>Vigili del Fuoco</c:v>
                </c:pt>
                <c:pt idx="2">
                  <c:v>Scuola</c:v>
                </c:pt>
                <c:pt idx="3">
                  <c:v>Corpi di Polizia</c:v>
                </c:pt>
                <c:pt idx="4">
                  <c:v>Enti di ricerca</c:v>
                </c:pt>
                <c:pt idx="5">
                  <c:v>Servizio Sanitario Nazionale</c:v>
                </c:pt>
                <c:pt idx="6">
                  <c:v>Magistratura</c:v>
                </c:pt>
                <c:pt idx="7">
                  <c:v>Agenzie Fiscali</c:v>
                </c:pt>
                <c:pt idx="8">
                  <c:v>Università</c:v>
                </c:pt>
                <c:pt idx="9">
                  <c:v>Ministeri</c:v>
                </c:pt>
                <c:pt idx="10">
                  <c:v>Forze Armate</c:v>
                </c:pt>
                <c:pt idx="11">
                  <c:v>Enti Pubblici non economici</c:v>
                </c:pt>
                <c:pt idx="12">
                  <c:v>Professori e ricercatori universitari</c:v>
                </c:pt>
                <c:pt idx="13">
                  <c:v>Carriera Prefettizia</c:v>
                </c:pt>
                <c:pt idx="14">
                  <c:v>Regioni ed autonomie locali</c:v>
                </c:pt>
                <c:pt idx="15">
                  <c:v>Enti Art.60 -Comma 3- D.165/01</c:v>
                </c:pt>
                <c:pt idx="16">
                  <c:v>Carriera Penitenziaria</c:v>
                </c:pt>
              </c:strCache>
            </c:strRef>
          </c:cat>
          <c:val>
            <c:numRef>
              <c:f>variaz_10_18!$B$27:$B$43</c:f>
              <c:numCache>
                <c:formatCode>0.0</c:formatCode>
                <c:ptCount val="17"/>
                <c:pt idx="0">
                  <c:v>22.364217252396166</c:v>
                </c:pt>
                <c:pt idx="1">
                  <c:v>20.159453302961275</c:v>
                </c:pt>
                <c:pt idx="2">
                  <c:v>9.2972840314136125</c:v>
                </c:pt>
                <c:pt idx="3">
                  <c:v>7.5889328063241113</c:v>
                </c:pt>
                <c:pt idx="4">
                  <c:v>4.3478260869565215</c:v>
                </c:pt>
                <c:pt idx="5">
                  <c:v>-2.1459522663181785</c:v>
                </c:pt>
                <c:pt idx="6">
                  <c:v>-2.8169014084507045</c:v>
                </c:pt>
                <c:pt idx="7">
                  <c:v>-11.511701454775459</c:v>
                </c:pt>
                <c:pt idx="8">
                  <c:v>-12.401746724890831</c:v>
                </c:pt>
                <c:pt idx="9">
                  <c:v>-14.60376358335542</c:v>
                </c:pt>
                <c:pt idx="10">
                  <c:v>-19.784656796769852</c:v>
                </c:pt>
                <c:pt idx="11">
                  <c:v>-21.229050279329609</c:v>
                </c:pt>
                <c:pt idx="12">
                  <c:v>-21.384928716904277</c:v>
                </c:pt>
                <c:pt idx="13">
                  <c:v>-23.52941176470588</c:v>
                </c:pt>
                <c:pt idx="14">
                  <c:v>-23.707121713390215</c:v>
                </c:pt>
                <c:pt idx="15">
                  <c:v>-31.060606060606062</c:v>
                </c:pt>
                <c:pt idx="16">
                  <c:v>-65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FA-4FF5-9630-36E87A0E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6528"/>
        <c:axId val="116488064"/>
      </c:barChart>
      <c:catAx>
        <c:axId val="1164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16488064"/>
        <c:crosses val="autoZero"/>
        <c:auto val="1"/>
        <c:lblAlgn val="ctr"/>
        <c:lblOffset val="100"/>
        <c:noMultiLvlLbl val="0"/>
      </c:catAx>
      <c:valAx>
        <c:axId val="116488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648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219075</xdr:rowOff>
    </xdr:from>
    <xdr:to>
      <xdr:col>16</xdr:col>
      <xdr:colOff>487200</xdr:colOff>
      <xdr:row>13</xdr:row>
      <xdr:rowOff>177825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63D4962-83DE-4BD0-B3DE-E2E322D6B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31</xdr:row>
      <xdr:rowOff>0</xdr:rowOff>
    </xdr:from>
    <xdr:to>
      <xdr:col>16</xdr:col>
      <xdr:colOff>488145</xdr:colOff>
      <xdr:row>43</xdr:row>
      <xdr:rowOff>61163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7E1CD25-6F76-4BFF-A4F1-B4625F561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5791200"/>
          <a:ext cx="5364945" cy="227096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0.91994</cdr:y>
    </cdr:from>
    <cdr:to>
      <cdr:x>1</cdr:x>
      <cdr:y>1</cdr:y>
    </cdr:to>
    <cdr:sp macro="" textlink="">
      <cdr:nvSpPr>
        <cdr:cNvPr id="5" name="CasellaDiTesto 4">
          <a:extLst xmlns:a="http://schemas.openxmlformats.org/drawingml/2006/main">
            <a:ext uri="{FF2B5EF4-FFF2-40B4-BE49-F238E27FC236}">
              <a16:creationId xmlns:a16="http://schemas.microsoft.com/office/drawing/2014/main" id="{982D8334-FFE8-4F7A-8C1B-49D3FAB286A1}"/>
            </a:ext>
          </a:extLst>
        </cdr:cNvPr>
        <cdr:cNvSpPr txBox="1"/>
      </cdr:nvSpPr>
      <cdr:spPr>
        <a:xfrm xmlns:a="http://schemas.openxmlformats.org/drawingml/2006/main">
          <a:off x="0" y="2152651"/>
          <a:ext cx="5364000" cy="187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700" i="1">
              <a:solidFill>
                <a:sysClr val="windowText" lastClr="000000"/>
              </a:solidFill>
            </a:rPr>
            <a:t>Fonte dati: elaborazione Ufficio di Statistica della Regione Abruzzo su dati del Ministero dell'Economia e</a:t>
          </a:r>
          <a:r>
            <a:rPr lang="it-IT" sz="700" i="1" baseline="0">
              <a:solidFill>
                <a:sysClr val="windowText" lastClr="000000"/>
              </a:solidFill>
            </a:rPr>
            <a:t> delle Finanze</a:t>
          </a:r>
          <a:endParaRPr lang="it-IT" sz="700" i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257174</xdr:rowOff>
    </xdr:from>
    <xdr:to>
      <xdr:col>16</xdr:col>
      <xdr:colOff>81150</xdr:colOff>
      <xdr:row>14</xdr:row>
      <xdr:rowOff>31774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37AA2AC-E1AD-4759-A134-3DE39B360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0.00162</cdr:x>
      <cdr:y>0.93759</cdr:y>
    </cdr:from>
    <cdr:to>
      <cdr:x>0.79012</cdr:x>
      <cdr:y>1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8BA2530F-2AC2-44CF-B3E9-6059412540F8}"/>
            </a:ext>
          </a:extLst>
        </cdr:cNvPr>
        <cdr:cNvSpPr txBox="1"/>
      </cdr:nvSpPr>
      <cdr:spPr>
        <a:xfrm xmlns:a="http://schemas.openxmlformats.org/drawingml/2006/main">
          <a:off x="12700" y="2360933"/>
          <a:ext cx="6191250" cy="157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i="1"/>
            <a:t>Fonte dati: elaborazione Ufficio di Statistica della Regione Abruzzo su dati del Ministero dell'Economia e</a:t>
          </a:r>
          <a:r>
            <a:rPr lang="it-IT" sz="700" i="1" baseline="0"/>
            <a:t> delle Finanze</a:t>
          </a:r>
          <a:endParaRPr lang="it-IT" sz="7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10</xdr:row>
      <xdr:rowOff>157162</xdr:rowOff>
    </xdr:from>
    <xdr:to>
      <xdr:col>15</xdr:col>
      <xdr:colOff>408848</xdr:colOff>
      <xdr:row>23</xdr:row>
      <xdr:rowOff>20662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BD4E0C5-8411-4FB4-BE48-FD36D51E0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108584</xdr:colOff>
      <xdr:row>2</xdr:row>
      <xdr:rowOff>135255</xdr:rowOff>
    </xdr:from>
    <xdr:to>
      <xdr:col>21</xdr:col>
      <xdr:colOff>492584</xdr:colOff>
      <xdr:row>15</xdr:row>
      <xdr:rowOff>178755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A102746-9C20-46C3-BA53-068370DAA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16</xdr:row>
      <xdr:rowOff>57150</xdr:rowOff>
    </xdr:from>
    <xdr:to>
      <xdr:col>19</xdr:col>
      <xdr:colOff>0</xdr:colOff>
      <xdr:row>17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40B672A-62A0-475A-BAED-364F38A883AA}"/>
            </a:ext>
          </a:extLst>
        </xdr:cNvPr>
        <xdr:cNvSpPr txBox="1">
          <a:spLocks noChangeArrowheads="1"/>
        </xdr:cNvSpPr>
      </xdr:nvSpPr>
      <xdr:spPr bwMode="auto">
        <a:xfrm>
          <a:off x="9042400" y="3232150"/>
          <a:ext cx="4572000" cy="174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590548</xdr:colOff>
      <xdr:row>3</xdr:row>
      <xdr:rowOff>4762</xdr:rowOff>
    </xdr:from>
    <xdr:to>
      <xdr:col>20</xdr:col>
      <xdr:colOff>364948</xdr:colOff>
      <xdr:row>16</xdr:row>
      <xdr:rowOff>48262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2E06776-899A-42F6-AB45-46AC88534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33</xdr:row>
      <xdr:rowOff>9525</xdr:rowOff>
    </xdr:from>
    <xdr:to>
      <xdr:col>17</xdr:col>
      <xdr:colOff>466725</xdr:colOff>
      <xdr:row>34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FDA74BD-C1DE-4BFE-BA58-F6DD992B5BB3}"/>
            </a:ext>
          </a:extLst>
        </xdr:cNvPr>
        <xdr:cNvSpPr txBox="1">
          <a:spLocks noChangeArrowheads="1"/>
        </xdr:cNvSpPr>
      </xdr:nvSpPr>
      <xdr:spPr bwMode="auto">
        <a:xfrm>
          <a:off x="8474075" y="6169025"/>
          <a:ext cx="4572000" cy="174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19</xdr:col>
      <xdr:colOff>384000</xdr:colOff>
      <xdr:row>16</xdr:row>
      <xdr:rowOff>33000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5A56A53-1AB9-41F9-B709-08E77E30B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18</xdr:row>
      <xdr:rowOff>152400</xdr:rowOff>
    </xdr:from>
    <xdr:to>
      <xdr:col>16</xdr:col>
      <xdr:colOff>361950</xdr:colOff>
      <xdr:row>19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AAF0F5A-4753-45F2-81C4-CD3A331DAA52}"/>
            </a:ext>
          </a:extLst>
        </xdr:cNvPr>
        <xdr:cNvSpPr txBox="1">
          <a:spLocks noChangeArrowheads="1"/>
        </xdr:cNvSpPr>
      </xdr:nvSpPr>
      <xdr:spPr bwMode="auto">
        <a:xfrm>
          <a:off x="7118350" y="3549650"/>
          <a:ext cx="4572000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314325</xdr:colOff>
      <xdr:row>40</xdr:row>
      <xdr:rowOff>166687</xdr:rowOff>
    </xdr:from>
    <xdr:to>
      <xdr:col>19</xdr:col>
      <xdr:colOff>88725</xdr:colOff>
      <xdr:row>55</xdr:row>
      <xdr:rowOff>9187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0AAAE14-8A2A-4790-ADEA-0C2B68E8E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</xdr:row>
      <xdr:rowOff>171450</xdr:rowOff>
    </xdr:from>
    <xdr:to>
      <xdr:col>18</xdr:col>
      <xdr:colOff>136350</xdr:colOff>
      <xdr:row>15</xdr:row>
      <xdr:rowOff>109200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FBA6E3D-5F11-4E94-86B9-DC5C53B12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16</xdr:row>
      <xdr:rowOff>123825</xdr:rowOff>
    </xdr:from>
    <xdr:to>
      <xdr:col>16</xdr:col>
      <xdr:colOff>152400</xdr:colOff>
      <xdr:row>17</xdr:row>
      <xdr:rowOff>114300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0B8BC4A-0370-472E-9FD3-90C66178AD74}"/>
            </a:ext>
          </a:extLst>
        </xdr:cNvPr>
        <xdr:cNvSpPr txBox="1">
          <a:spLocks noChangeArrowheads="1"/>
        </xdr:cNvSpPr>
      </xdr:nvSpPr>
      <xdr:spPr bwMode="auto">
        <a:xfrm>
          <a:off x="7092950" y="3152775"/>
          <a:ext cx="4572000" cy="174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o_annu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8"/>
      <sheetName val="lav"/>
      <sheetName val="var_2010_2018"/>
      <sheetName val="Tabella_costi nazionali"/>
      <sheetName val="Tabella_media_retrib"/>
      <sheetName val="Regioni_2018"/>
      <sheetName val="var_10_18"/>
      <sheetName val="Sheet1"/>
      <sheetName val="Foglio1"/>
      <sheetName val="Foglio2"/>
      <sheetName val="Foglio3"/>
      <sheetName val="Distrib_%"/>
      <sheetName val="Abruzzo"/>
      <sheetName val="variaz_10_18"/>
    </sheetNames>
    <sheetDataSet>
      <sheetData sheetId="0" refreshError="1"/>
      <sheetData sheetId="1">
        <row r="33">
          <cell r="A33" t="str">
            <v>Scuola</v>
          </cell>
          <cell r="B33">
            <v>1124307</v>
          </cell>
        </row>
        <row r="34">
          <cell r="A34" t="str">
            <v>Servizio Sanitario Nazionale</v>
          </cell>
          <cell r="B34">
            <v>648507</v>
          </cell>
        </row>
        <row r="35">
          <cell r="A35" t="str">
            <v>Regioni ed autonomie locali</v>
          </cell>
          <cell r="B35">
            <v>422093</v>
          </cell>
        </row>
        <row r="36">
          <cell r="A36" t="str">
            <v>Corpi di Polizia</v>
          </cell>
          <cell r="B36">
            <v>305934</v>
          </cell>
        </row>
        <row r="37">
          <cell r="A37" t="str">
            <v>Forze Armate</v>
          </cell>
          <cell r="B37">
            <v>176655</v>
          </cell>
        </row>
        <row r="38">
          <cell r="A38" t="str">
            <v>Ministeri</v>
          </cell>
          <cell r="B38">
            <v>146700</v>
          </cell>
        </row>
        <row r="39">
          <cell r="A39" t="str">
            <v>Altri comparti</v>
          </cell>
          <cell r="B39">
            <v>400626</v>
          </cell>
        </row>
      </sheetData>
      <sheetData sheetId="2" refreshError="1"/>
      <sheetData sheetId="3" refreshError="1"/>
      <sheetData sheetId="4">
        <row r="32">
          <cell r="A32" t="str">
            <v>Scuola</v>
          </cell>
          <cell r="B32">
            <v>44847440790</v>
          </cell>
        </row>
        <row r="33">
          <cell r="A33" t="str">
            <v>Servizio sanitario nazionale</v>
          </cell>
          <cell r="B33">
            <v>39503638814</v>
          </cell>
        </row>
        <row r="34">
          <cell r="A34" t="str">
            <v>Regioni e autonomie locali</v>
          </cell>
          <cell r="B34">
            <v>18768386914</v>
          </cell>
        </row>
        <row r="35">
          <cell r="A35" t="str">
            <v>Corpi di polizia</v>
          </cell>
          <cell r="B35">
            <v>18207699605</v>
          </cell>
        </row>
        <row r="36">
          <cell r="A36" t="str">
            <v>Forze armate</v>
          </cell>
          <cell r="B36">
            <v>10605907084</v>
          </cell>
        </row>
        <row r="37">
          <cell r="A37" t="str">
            <v>Altri comparti</v>
          </cell>
          <cell r="B37">
            <v>33945904492</v>
          </cell>
        </row>
      </sheetData>
      <sheetData sheetId="5">
        <row r="3">
          <cell r="A3" t="str">
            <v>Maggiore di 81.000</v>
          </cell>
          <cell r="B3" t="str">
            <v>Magistratura</v>
          </cell>
          <cell r="F3">
            <v>47.481154939887347</v>
          </cell>
        </row>
        <row r="4">
          <cell r="B4" t="str">
            <v>Carriera Prefettizia</v>
          </cell>
          <cell r="F4">
            <v>6037.0455718485027</v>
          </cell>
        </row>
        <row r="5">
          <cell r="B5" t="str">
            <v>Autorità Indipendenti</v>
          </cell>
          <cell r="F5">
            <v>2690.2318056967342</v>
          </cell>
        </row>
        <row r="6">
          <cell r="B6" t="str">
            <v>Carriera Diplomatica</v>
          </cell>
          <cell r="F6">
            <v>2340.4602631202142</v>
          </cell>
        </row>
        <row r="7">
          <cell r="B7" t="str">
            <v>Carriera Penitenziaria</v>
          </cell>
          <cell r="F7">
            <v>4035.2725596270029</v>
          </cell>
        </row>
        <row r="8">
          <cell r="A8" t="str">
            <v>Fra 51.000 e 80.000</v>
          </cell>
          <cell r="B8" t="str">
            <v>Presid. Consigli Ministri</v>
          </cell>
          <cell r="F8">
            <v>1736.9992911964291</v>
          </cell>
        </row>
        <row r="9">
          <cell r="B9" t="str">
            <v>Enti Art.70 - A.S.I.</v>
          </cell>
          <cell r="F9">
            <v>744.13711658084503</v>
          </cell>
        </row>
        <row r="10">
          <cell r="B10" t="str">
            <v>Prof. e ricerc. Universitari</v>
          </cell>
          <cell r="F10">
            <v>837.93787002301542</v>
          </cell>
        </row>
        <row r="11">
          <cell r="B11" t="str">
            <v>Enti Art.70 - Unioncamere</v>
          </cell>
          <cell r="F11">
            <v>3129.8720162345417</v>
          </cell>
        </row>
        <row r="12">
          <cell r="B12" t="str">
            <v>Enti Art.70 - E.N.A.C.</v>
          </cell>
          <cell r="F12">
            <v>2052.9548390836862</v>
          </cell>
        </row>
        <row r="13">
          <cell r="A13" t="str">
            <v>Fra 41.000 e 50.000</v>
          </cell>
          <cell r="B13" t="str">
            <v>Enti Pubblici non econ.</v>
          </cell>
          <cell r="F13">
            <v>1750.3652314172869</v>
          </cell>
        </row>
        <row r="14">
          <cell r="B14" t="str">
            <v>Enti Lista S13 Istat</v>
          </cell>
          <cell r="F14">
            <v>1136.9587126474507</v>
          </cell>
        </row>
        <row r="15">
          <cell r="B15" t="str">
            <v>Enti di ricerca</v>
          </cell>
          <cell r="F15">
            <v>1469.3676128172083</v>
          </cell>
        </row>
        <row r="16">
          <cell r="B16" t="str">
            <v>Forze Armate</v>
          </cell>
          <cell r="F16">
            <v>1372.4987347706483</v>
          </cell>
        </row>
        <row r="17">
          <cell r="B17" t="str">
            <v>Enti Art.70 - C.N.E.L.</v>
          </cell>
          <cell r="F17">
            <v>-266.42358394900657</v>
          </cell>
        </row>
        <row r="18">
          <cell r="B18" t="str">
            <v>Corpi di Polizia</v>
          </cell>
          <cell r="F18">
            <v>1816.891285695463</v>
          </cell>
        </row>
        <row r="19">
          <cell r="A19" t="str">
            <v>Fra 31.000 e 40.000</v>
          </cell>
          <cell r="B19" t="str">
            <v>Serv. Sanitario Naz.</v>
          </cell>
          <cell r="F19">
            <v>614.42514324834337</v>
          </cell>
        </row>
        <row r="20">
          <cell r="B20" t="str">
            <v>Agenzie Fiscali</v>
          </cell>
          <cell r="F20">
            <v>608.70915498255636</v>
          </cell>
        </row>
        <row r="21">
          <cell r="B21" t="str">
            <v>Ist. Form.ne Art.co Mus.le</v>
          </cell>
          <cell r="F21">
            <v>1843.9660122271453</v>
          </cell>
        </row>
        <row r="22">
          <cell r="B22" t="str">
            <v>Vigili del Fuoco</v>
          </cell>
          <cell r="F22">
            <v>4157.3640679865675</v>
          </cell>
        </row>
        <row r="23">
          <cell r="B23" t="str">
            <v>Regioni statuto sp. e Prov. A.</v>
          </cell>
          <cell r="F23">
            <v>535.89504842151655</v>
          </cell>
        </row>
        <row r="24">
          <cell r="B24" t="str">
            <v>Enti Art.60 -Comma 3- D.165/01</v>
          </cell>
          <cell r="F24">
            <v>964.71476666632225</v>
          </cell>
        </row>
        <row r="25">
          <cell r="B25" t="str">
            <v>Ministeri</v>
          </cell>
          <cell r="F25">
            <v>1308.6918315295297</v>
          </cell>
        </row>
        <row r="26">
          <cell r="A26" t="str">
            <v>Meno di 31.000</v>
          </cell>
          <cell r="B26" t="str">
            <v>Regioni ed Autonomie Locali</v>
          </cell>
          <cell r="F26">
            <v>910.42880522898849</v>
          </cell>
        </row>
        <row r="27">
          <cell r="B27" t="str">
            <v>Scuola</v>
          </cell>
          <cell r="F27">
            <v>1000.1302308986305</v>
          </cell>
        </row>
        <row r="28">
          <cell r="B28" t="str">
            <v>Università</v>
          </cell>
          <cell r="F28">
            <v>1063.2292702069681</v>
          </cell>
        </row>
      </sheetData>
      <sheetData sheetId="6">
        <row r="3">
          <cell r="H3" t="str">
            <v>Valle d’Aosta</v>
          </cell>
          <cell r="I3">
            <v>9.3143730205465314</v>
          </cell>
        </row>
        <row r="4">
          <cell r="H4" t="str">
            <v>P. A. Bolzano</v>
          </cell>
          <cell r="I4">
            <v>7.7859022775792663</v>
          </cell>
        </row>
        <row r="5">
          <cell r="H5" t="str">
            <v>P. A. Trento</v>
          </cell>
          <cell r="I5">
            <v>7.4818239949140457</v>
          </cell>
        </row>
        <row r="6">
          <cell r="H6" t="str">
            <v>Friuli V. G.</v>
          </cell>
          <cell r="I6">
            <v>6.8800710982373561</v>
          </cell>
        </row>
        <row r="7">
          <cell r="H7" t="str">
            <v>Lazio</v>
          </cell>
          <cell r="I7">
            <v>6.7522616626201168</v>
          </cell>
        </row>
        <row r="8">
          <cell r="H8" t="str">
            <v>Sardegna</v>
          </cell>
          <cell r="I8">
            <v>6.6444009512128321</v>
          </cell>
        </row>
        <row r="9">
          <cell r="H9" t="str">
            <v>Liguria</v>
          </cell>
          <cell r="I9">
            <v>6.1712583191456432</v>
          </cell>
        </row>
        <row r="10">
          <cell r="H10" t="str">
            <v>Molise</v>
          </cell>
          <cell r="I10">
            <v>5.8740187882218597</v>
          </cell>
        </row>
        <row r="11">
          <cell r="H11" t="str">
            <v>Basilicata</v>
          </cell>
          <cell r="I11">
            <v>5.8621100113880855</v>
          </cell>
        </row>
        <row r="12">
          <cell r="H12" t="str">
            <v>Calabria</v>
          </cell>
          <cell r="I12">
            <v>5.8137331283822196</v>
          </cell>
        </row>
        <row r="13">
          <cell r="H13" t="str">
            <v>Umbria</v>
          </cell>
          <cell r="I13">
            <v>5.7165694460978553</v>
          </cell>
        </row>
        <row r="14">
          <cell r="H14" t="str">
            <v>Toscana</v>
          </cell>
          <cell r="I14">
            <v>5.6818337207253995</v>
          </cell>
        </row>
        <row r="15">
          <cell r="H15" t="str">
            <v>Abruzzo</v>
          </cell>
          <cell r="I15">
            <v>5.4374113664435262</v>
          </cell>
        </row>
        <row r="16">
          <cell r="H16" t="str">
            <v>Sicilia</v>
          </cell>
          <cell r="I16">
            <v>5.4026977788115778</v>
          </cell>
        </row>
        <row r="17">
          <cell r="H17" t="str">
            <v>Marche</v>
          </cell>
          <cell r="I17">
            <v>5.3668495631268147</v>
          </cell>
        </row>
        <row r="18">
          <cell r="H18" t="str">
            <v>Italia</v>
          </cell>
          <cell r="I18">
            <v>5.3029590381610889</v>
          </cell>
        </row>
        <row r="19">
          <cell r="H19" t="str">
            <v>Puglia</v>
          </cell>
          <cell r="I19">
            <v>5.1629253822176073</v>
          </cell>
        </row>
        <row r="20">
          <cell r="H20" t="str">
            <v>Emilia-Romagna</v>
          </cell>
          <cell r="I20">
            <v>5.134974347888777</v>
          </cell>
        </row>
        <row r="21">
          <cell r="H21" t="str">
            <v>Piemonte</v>
          </cell>
          <cell r="I21">
            <v>4.9840395959421597</v>
          </cell>
        </row>
        <row r="22">
          <cell r="H22" t="str">
            <v>Campania</v>
          </cell>
          <cell r="I22">
            <v>4.8030988201372979</v>
          </cell>
        </row>
        <row r="23">
          <cell r="H23" t="str">
            <v>Veneto</v>
          </cell>
          <cell r="I23">
            <v>4.5207623382187894</v>
          </cell>
        </row>
        <row r="24">
          <cell r="H24" t="str">
            <v>Lombardia</v>
          </cell>
          <cell r="I24">
            <v>4.0811985479158546</v>
          </cell>
        </row>
      </sheetData>
      <sheetData sheetId="7">
        <row r="2">
          <cell r="H2" t="str">
            <v>Variazione % 2018/2010</v>
          </cell>
        </row>
        <row r="3">
          <cell r="G3" t="str">
            <v>P. A. Trento</v>
          </cell>
          <cell r="H3">
            <v>11.455551578889409</v>
          </cell>
        </row>
        <row r="4">
          <cell r="G4" t="str">
            <v>P. A.Bolzano</v>
          </cell>
          <cell r="H4">
            <v>3.8755211734565731</v>
          </cell>
        </row>
        <row r="5">
          <cell r="G5" t="str">
            <v>Sardegna</v>
          </cell>
          <cell r="H5">
            <v>1.7218035986068705</v>
          </cell>
        </row>
        <row r="6">
          <cell r="G6" t="str">
            <v>Umbria</v>
          </cell>
          <cell r="H6">
            <v>0.90658021133525457</v>
          </cell>
        </row>
        <row r="7">
          <cell r="G7" t="str">
            <v>Lombardia</v>
          </cell>
          <cell r="H7">
            <v>-0.80881287143064218</v>
          </cell>
        </row>
        <row r="8">
          <cell r="G8" t="str">
            <v>Toscana</v>
          </cell>
          <cell r="H8">
            <v>-0.91458282679035674</v>
          </cell>
        </row>
        <row r="9">
          <cell r="G9" t="str">
            <v>Emilia-Romagna</v>
          </cell>
          <cell r="H9">
            <v>-1.2659046518546624</v>
          </cell>
        </row>
        <row r="10">
          <cell r="G10" t="str">
            <v>Abruzzo</v>
          </cell>
          <cell r="H10">
            <v>-2.175523305259115</v>
          </cell>
        </row>
        <row r="11">
          <cell r="G11" t="str">
            <v>Marche</v>
          </cell>
          <cell r="H11">
            <v>-2.2742466930901104</v>
          </cell>
        </row>
        <row r="12">
          <cell r="G12" t="str">
            <v>Valle d’Aosta</v>
          </cell>
          <cell r="H12">
            <v>-2.4989587671803415</v>
          </cell>
        </row>
        <row r="13">
          <cell r="G13" t="str">
            <v>Italia</v>
          </cell>
          <cell r="H13">
            <v>-3.3227096831872882</v>
          </cell>
        </row>
        <row r="14">
          <cell r="G14" t="str">
            <v>Lazio</v>
          </cell>
          <cell r="H14">
            <v>-3.3517716890085656</v>
          </cell>
        </row>
        <row r="15">
          <cell r="G15" t="str">
            <v>Piemonte</v>
          </cell>
          <cell r="H15">
            <v>-3.5818482976673138</v>
          </cell>
        </row>
        <row r="16">
          <cell r="G16" t="str">
            <v>Friuli V. G.</v>
          </cell>
          <cell r="H16">
            <v>-3.8446941380777679</v>
          </cell>
        </row>
        <row r="17">
          <cell r="G17" t="str">
            <v>Sicilia</v>
          </cell>
          <cell r="H17">
            <v>-3.9421794712230853</v>
          </cell>
        </row>
        <row r="18">
          <cell r="G18" t="str">
            <v>Veneto</v>
          </cell>
          <cell r="H18">
            <v>-4.1075397134234404</v>
          </cell>
        </row>
        <row r="19">
          <cell r="G19" t="str">
            <v>Puglia</v>
          </cell>
          <cell r="H19">
            <v>-5.3116721138352005</v>
          </cell>
        </row>
        <row r="20">
          <cell r="G20" t="str">
            <v>Liguria</v>
          </cell>
          <cell r="H20">
            <v>-5.9241053873377902</v>
          </cell>
        </row>
        <row r="21">
          <cell r="G21" t="str">
            <v>Calabria</v>
          </cell>
          <cell r="H21">
            <v>-6.1008991671920105</v>
          </cell>
        </row>
        <row r="22">
          <cell r="G22" t="str">
            <v>Basilicata</v>
          </cell>
          <cell r="H22">
            <v>-7.3146067415730336</v>
          </cell>
        </row>
        <row r="23">
          <cell r="G23" t="str">
            <v>Campania</v>
          </cell>
          <cell r="H23">
            <v>-9.6365499484399013</v>
          </cell>
        </row>
        <row r="24">
          <cell r="G24" t="str">
            <v>Molise</v>
          </cell>
          <cell r="H24">
            <v>-10.13215859030837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A26" t="str">
            <v>Scuola</v>
          </cell>
          <cell r="B26">
            <v>26721</v>
          </cell>
        </row>
        <row r="27">
          <cell r="A27" t="str">
            <v>Servizio Sanitario Nazionale</v>
          </cell>
          <cell r="B27">
            <v>14227</v>
          </cell>
        </row>
        <row r="28">
          <cell r="A28" t="str">
            <v>Corpi di Polizia</v>
          </cell>
          <cell r="B28">
            <v>9527</v>
          </cell>
        </row>
        <row r="29">
          <cell r="A29" t="str">
            <v>Regioni ed autonomie locali</v>
          </cell>
          <cell r="B29">
            <v>8763</v>
          </cell>
        </row>
        <row r="30">
          <cell r="A30" t="str">
            <v>Ministeri</v>
          </cell>
          <cell r="B30">
            <v>3222</v>
          </cell>
        </row>
        <row r="31">
          <cell r="A31" t="str">
            <v>Altri comparti</v>
          </cell>
          <cell r="B31">
            <v>8856</v>
          </cell>
        </row>
        <row r="41">
          <cell r="E41" t="str">
            <v>Uomini</v>
          </cell>
          <cell r="F41" t="str">
            <v>Donne</v>
          </cell>
        </row>
        <row r="42">
          <cell r="A42" t="str">
            <v>Scuola</v>
          </cell>
          <cell r="E42">
            <v>19.868268403128624</v>
          </cell>
          <cell r="F42">
            <v>80.131731596871376</v>
          </cell>
        </row>
        <row r="43">
          <cell r="A43" t="str">
            <v>Servizio Sanitario Naz.</v>
          </cell>
          <cell r="E43">
            <v>36.578336964925846</v>
          </cell>
          <cell r="F43">
            <v>63.421663035074147</v>
          </cell>
        </row>
        <row r="44">
          <cell r="A44" t="str">
            <v>Università</v>
          </cell>
          <cell r="E44">
            <v>41.774675972083749</v>
          </cell>
          <cell r="F44">
            <v>58.225324027916244</v>
          </cell>
        </row>
        <row r="45">
          <cell r="A45" t="str">
            <v>Enti Pubblici non econ.</v>
          </cell>
          <cell r="E45">
            <v>43.341213553979514</v>
          </cell>
          <cell r="F45">
            <v>56.658786446020493</v>
          </cell>
        </row>
        <row r="46">
          <cell r="A46" t="str">
            <v>Ministeri</v>
          </cell>
          <cell r="E46">
            <v>44.009931719428927</v>
          </cell>
          <cell r="F46">
            <v>55.990068280571073</v>
          </cell>
        </row>
        <row r="47">
          <cell r="A47" t="str">
            <v>Carriera Prefettizia</v>
          </cell>
          <cell r="E47">
            <v>46.153846153846153</v>
          </cell>
          <cell r="F47">
            <v>53.846153846153847</v>
          </cell>
        </row>
        <row r="48">
          <cell r="A48" t="str">
            <v>Agenzie Fiscali</v>
          </cell>
          <cell r="E48">
            <v>51.179413867047899</v>
          </cell>
          <cell r="F48">
            <v>48.820586132952108</v>
          </cell>
        </row>
        <row r="49">
          <cell r="A49" t="str">
            <v>Magistratura</v>
          </cell>
          <cell r="E49">
            <v>52.657004830917877</v>
          </cell>
          <cell r="F49">
            <v>47.342995169082123</v>
          </cell>
        </row>
        <row r="50">
          <cell r="A50" t="str">
            <v>Regioni ed autonomie locali</v>
          </cell>
          <cell r="E50">
            <v>56.339153258016658</v>
          </cell>
          <cell r="F50">
            <v>43.660846741983342</v>
          </cell>
        </row>
        <row r="51">
          <cell r="A51" t="str">
            <v>Enti di ricerca</v>
          </cell>
          <cell r="E51">
            <v>57.142857142857139</v>
          </cell>
          <cell r="F51">
            <v>42.857142857142854</v>
          </cell>
        </row>
        <row r="52">
          <cell r="A52" t="str">
            <v>Enti Art.60 -Comma 3- D.165/01</v>
          </cell>
          <cell r="E52">
            <v>57.142857142857139</v>
          </cell>
          <cell r="F52">
            <v>42.857142857142854</v>
          </cell>
        </row>
        <row r="53">
          <cell r="A53" t="str">
            <v>Carriera Penitenziaria</v>
          </cell>
          <cell r="E53">
            <v>57.142857142857139</v>
          </cell>
          <cell r="F53">
            <v>42.857142857142854</v>
          </cell>
        </row>
        <row r="54">
          <cell r="A54" t="str">
            <v>Ist. Form.ne Art.co Mus.le</v>
          </cell>
          <cell r="E54">
            <v>57.963446475195823</v>
          </cell>
          <cell r="F54">
            <v>42.036553524804177</v>
          </cell>
        </row>
        <row r="55">
          <cell r="A55" t="str">
            <v>Prof. e ricerc. universitari</v>
          </cell>
          <cell r="E55">
            <v>60.794473229706391</v>
          </cell>
          <cell r="F55">
            <v>39.205526770293609</v>
          </cell>
        </row>
        <row r="56">
          <cell r="A56" t="str">
            <v>Enti Lista S13 Istat</v>
          </cell>
          <cell r="E56">
            <v>78.145695364238406</v>
          </cell>
          <cell r="F56">
            <v>21.85430463576159</v>
          </cell>
        </row>
        <row r="57">
          <cell r="A57" t="str">
            <v>Corpi di Polizia</v>
          </cell>
          <cell r="E57">
            <v>83.363073370420906</v>
          </cell>
          <cell r="F57">
            <v>16.63692662957909</v>
          </cell>
        </row>
        <row r="58">
          <cell r="A58" t="str">
            <v>Forze Armate</v>
          </cell>
          <cell r="E58">
            <v>92.337807606263979</v>
          </cell>
          <cell r="F58">
            <v>7.6621923937360181</v>
          </cell>
        </row>
        <row r="59">
          <cell r="A59" t="str">
            <v>Vigili del Fuoco</v>
          </cell>
          <cell r="E59">
            <v>94.312796208530798</v>
          </cell>
          <cell r="F59">
            <v>5.6872037914691944</v>
          </cell>
        </row>
      </sheetData>
      <sheetData sheetId="14">
        <row r="27">
          <cell r="A27" t="str">
            <v>Ist. Form.ne Art.co Mus.le</v>
          </cell>
          <cell r="B27">
            <v>22.364217252396166</v>
          </cell>
        </row>
        <row r="28">
          <cell r="A28" t="str">
            <v>Vigili del Fuoco</v>
          </cell>
          <cell r="B28">
            <v>20.159453302961275</v>
          </cell>
        </row>
        <row r="29">
          <cell r="A29" t="str">
            <v>Scuola</v>
          </cell>
          <cell r="B29">
            <v>9.2972840314136125</v>
          </cell>
        </row>
        <row r="30">
          <cell r="A30" t="str">
            <v>Corpi di Polizia</v>
          </cell>
          <cell r="B30">
            <v>7.5889328063241113</v>
          </cell>
        </row>
        <row r="31">
          <cell r="A31" t="str">
            <v>Enti di ricerca</v>
          </cell>
          <cell r="B31">
            <v>4.3478260869565215</v>
          </cell>
        </row>
        <row r="32">
          <cell r="A32" t="str">
            <v>Servizio Sanitario Nazionale</v>
          </cell>
          <cell r="B32">
            <v>-2.1459522663181785</v>
          </cell>
        </row>
        <row r="33">
          <cell r="A33" t="str">
            <v>Magistratura</v>
          </cell>
          <cell r="B33">
            <v>-2.8169014084507045</v>
          </cell>
        </row>
        <row r="34">
          <cell r="A34" t="str">
            <v>Agenzie Fiscali</v>
          </cell>
          <cell r="B34">
            <v>-11.511701454775459</v>
          </cell>
        </row>
        <row r="35">
          <cell r="A35" t="str">
            <v>Università</v>
          </cell>
          <cell r="B35">
            <v>-12.401746724890831</v>
          </cell>
        </row>
        <row r="36">
          <cell r="A36" t="str">
            <v>Ministeri</v>
          </cell>
          <cell r="B36">
            <v>-14.60376358335542</v>
          </cell>
        </row>
        <row r="37">
          <cell r="A37" t="str">
            <v>Forze Armate</v>
          </cell>
          <cell r="B37">
            <v>-19.784656796769852</v>
          </cell>
        </row>
        <row r="38">
          <cell r="A38" t="str">
            <v>Enti Pubblici non economici</v>
          </cell>
          <cell r="B38">
            <v>-21.229050279329609</v>
          </cell>
        </row>
        <row r="39">
          <cell r="A39" t="str">
            <v>Professori e ricercatori universitari</v>
          </cell>
          <cell r="B39">
            <v>-21.384928716904277</v>
          </cell>
        </row>
        <row r="40">
          <cell r="A40" t="str">
            <v>Carriera Prefettizia</v>
          </cell>
          <cell r="B40">
            <v>-23.52941176470588</v>
          </cell>
        </row>
        <row r="41">
          <cell r="A41" t="str">
            <v>Regioni ed autonomie locali</v>
          </cell>
          <cell r="B41">
            <v>-23.707121713390215</v>
          </cell>
        </row>
        <row r="42">
          <cell r="A42" t="str">
            <v>Enti Art.60 -Comma 3- D.165/01</v>
          </cell>
          <cell r="B42">
            <v>-31.060606060606062</v>
          </cell>
        </row>
        <row r="43">
          <cell r="A43" t="str">
            <v>Carriera Penitenziaria</v>
          </cell>
          <cell r="B43">
            <v>-65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M11" sqref="M11"/>
    </sheetView>
  </sheetViews>
  <sheetFormatPr defaultRowHeight="14.5" x14ac:dyDescent="0.35"/>
  <sheetData>
    <row r="3" spans="1:1" x14ac:dyDescent="0.35">
      <c r="A3" t="s">
        <v>106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7"/>
  <sheetViews>
    <sheetView tabSelected="1" zoomScale="85" zoomScaleNormal="85" workbookViewId="0">
      <selection activeCell="B48" sqref="B48"/>
    </sheetView>
  </sheetViews>
  <sheetFormatPr defaultRowHeight="14.5" x14ac:dyDescent="0.35"/>
  <cols>
    <col min="1" max="1" width="25" style="40" customWidth="1"/>
    <col min="2" max="3" width="10.1796875" style="17" customWidth="1"/>
    <col min="4" max="4" width="14" style="17" bestFit="1" customWidth="1"/>
    <col min="5" max="5" width="9.453125" bestFit="1" customWidth="1"/>
  </cols>
  <sheetData>
    <row r="1" spans="1:10" x14ac:dyDescent="0.35">
      <c r="A1" s="1" t="s">
        <v>114</v>
      </c>
      <c r="I1" s="1" t="s">
        <v>115</v>
      </c>
    </row>
    <row r="2" spans="1:10" ht="21" x14ac:dyDescent="0.35">
      <c r="A2" s="4" t="s">
        <v>2</v>
      </c>
      <c r="B2" s="73">
        <v>2010</v>
      </c>
      <c r="C2" s="73">
        <v>2018</v>
      </c>
      <c r="D2" s="74" t="s">
        <v>116</v>
      </c>
      <c r="E2" s="74" t="s">
        <v>39</v>
      </c>
    </row>
    <row r="3" spans="1:10" x14ac:dyDescent="0.35">
      <c r="A3" s="34" t="s">
        <v>8</v>
      </c>
      <c r="B3" s="9">
        <v>24448</v>
      </c>
      <c r="C3" s="9">
        <v>26721</v>
      </c>
      <c r="D3" s="9">
        <f>C3-B3</f>
        <v>2273</v>
      </c>
      <c r="E3" s="24">
        <f>D3/B3*100</f>
        <v>9.2972840314136125</v>
      </c>
      <c r="F3" s="75"/>
    </row>
    <row r="4" spans="1:10" x14ac:dyDescent="0.35">
      <c r="A4" s="8" t="s">
        <v>9</v>
      </c>
      <c r="B4" s="9">
        <v>14539</v>
      </c>
      <c r="C4" s="9">
        <v>14227</v>
      </c>
      <c r="D4" s="9">
        <f t="shared" ref="D4:D23" si="0">C4-B4</f>
        <v>-312</v>
      </c>
      <c r="E4" s="24">
        <f t="shared" ref="E4:E23" si="1">D4/B4*100</f>
        <v>-2.1459522663181785</v>
      </c>
      <c r="J4" s="12"/>
    </row>
    <row r="5" spans="1:10" x14ac:dyDescent="0.35">
      <c r="A5" s="8" t="s">
        <v>11</v>
      </c>
      <c r="B5" s="9">
        <v>8855</v>
      </c>
      <c r="C5" s="9">
        <v>9527</v>
      </c>
      <c r="D5" s="9">
        <f t="shared" si="0"/>
        <v>672</v>
      </c>
      <c r="E5" s="24">
        <f t="shared" si="1"/>
        <v>7.5889328063241113</v>
      </c>
      <c r="F5" s="75"/>
    </row>
    <row r="6" spans="1:10" x14ac:dyDescent="0.35">
      <c r="A6" s="8" t="s">
        <v>10</v>
      </c>
      <c r="B6" s="9">
        <v>11486</v>
      </c>
      <c r="C6" s="9">
        <v>8763</v>
      </c>
      <c r="D6" s="9">
        <f t="shared" si="0"/>
        <v>-2723</v>
      </c>
      <c r="E6" s="24">
        <f t="shared" si="1"/>
        <v>-23.707121713390215</v>
      </c>
    </row>
    <row r="7" spans="1:10" x14ac:dyDescent="0.35">
      <c r="A7" s="8" t="s">
        <v>13</v>
      </c>
      <c r="B7" s="9">
        <v>3773</v>
      </c>
      <c r="C7" s="9">
        <v>3222</v>
      </c>
      <c r="D7" s="9">
        <f t="shared" si="0"/>
        <v>-551</v>
      </c>
      <c r="E7" s="24">
        <f t="shared" si="1"/>
        <v>-14.60376358335542</v>
      </c>
    </row>
    <row r="8" spans="1:10" x14ac:dyDescent="0.35">
      <c r="A8" s="8" t="s">
        <v>12</v>
      </c>
      <c r="B8" s="9">
        <v>2229</v>
      </c>
      <c r="C8" s="9">
        <v>1788</v>
      </c>
      <c r="D8" s="9">
        <f t="shared" si="0"/>
        <v>-441</v>
      </c>
      <c r="E8" s="24">
        <f t="shared" si="1"/>
        <v>-19.784656796769852</v>
      </c>
    </row>
    <row r="9" spans="1:10" x14ac:dyDescent="0.35">
      <c r="A9" s="8" t="s">
        <v>16</v>
      </c>
      <c r="B9" s="9">
        <v>1581</v>
      </c>
      <c r="C9" s="9">
        <v>1399</v>
      </c>
      <c r="D9" s="9">
        <f t="shared" si="0"/>
        <v>-182</v>
      </c>
      <c r="E9" s="24">
        <f t="shared" si="1"/>
        <v>-11.511701454775459</v>
      </c>
    </row>
    <row r="10" spans="1:10" x14ac:dyDescent="0.35">
      <c r="A10" s="8" t="s">
        <v>18</v>
      </c>
      <c r="B10" s="9">
        <v>1611</v>
      </c>
      <c r="C10" s="9">
        <v>1269</v>
      </c>
      <c r="D10" s="9">
        <f t="shared" si="0"/>
        <v>-342</v>
      </c>
      <c r="E10" s="24">
        <f t="shared" si="1"/>
        <v>-21.229050279329609</v>
      </c>
    </row>
    <row r="11" spans="1:10" x14ac:dyDescent="0.35">
      <c r="A11" s="8" t="s">
        <v>17</v>
      </c>
      <c r="B11" s="9">
        <v>1473</v>
      </c>
      <c r="C11" s="9">
        <v>1158</v>
      </c>
      <c r="D11" s="9">
        <f t="shared" si="0"/>
        <v>-315</v>
      </c>
      <c r="E11" s="24">
        <f t="shared" si="1"/>
        <v>-21.384928716904277</v>
      </c>
    </row>
    <row r="12" spans="1:10" x14ac:dyDescent="0.35">
      <c r="A12" s="8" t="s">
        <v>20</v>
      </c>
      <c r="B12" s="9">
        <v>878</v>
      </c>
      <c r="C12" s="9">
        <v>1055</v>
      </c>
      <c r="D12" s="9">
        <f t="shared" si="0"/>
        <v>177</v>
      </c>
      <c r="E12" s="24">
        <f t="shared" si="1"/>
        <v>20.159453302961275</v>
      </c>
      <c r="F12" s="75"/>
    </row>
    <row r="13" spans="1:10" x14ac:dyDescent="0.35">
      <c r="A13" s="8" t="s">
        <v>15</v>
      </c>
      <c r="B13" s="9">
        <v>1145</v>
      </c>
      <c r="C13" s="9">
        <v>1003</v>
      </c>
      <c r="D13" s="9">
        <f t="shared" si="0"/>
        <v>-142</v>
      </c>
      <c r="E13" s="24">
        <f t="shared" si="1"/>
        <v>-12.401746724890831</v>
      </c>
    </row>
    <row r="14" spans="1:10" x14ac:dyDescent="0.35">
      <c r="A14" s="8" t="s">
        <v>24</v>
      </c>
      <c r="B14" s="9">
        <v>313</v>
      </c>
      <c r="C14" s="9">
        <v>383</v>
      </c>
      <c r="D14" s="9">
        <f t="shared" si="0"/>
        <v>70</v>
      </c>
      <c r="E14" s="24">
        <f t="shared" si="1"/>
        <v>22.364217252396166</v>
      </c>
      <c r="F14" s="75"/>
    </row>
    <row r="15" spans="1:10" x14ac:dyDescent="0.35">
      <c r="A15" s="8" t="s">
        <v>19</v>
      </c>
      <c r="B15" s="76" t="s">
        <v>40</v>
      </c>
      <c r="C15" s="9">
        <v>302</v>
      </c>
      <c r="D15" s="76" t="s">
        <v>40</v>
      </c>
      <c r="E15" s="76" t="s">
        <v>40</v>
      </c>
    </row>
    <row r="16" spans="1:10" x14ac:dyDescent="0.35">
      <c r="A16" s="8" t="s">
        <v>22</v>
      </c>
      <c r="B16" s="9">
        <v>213</v>
      </c>
      <c r="C16" s="9">
        <v>207</v>
      </c>
      <c r="D16" s="9">
        <f t="shared" si="0"/>
        <v>-6</v>
      </c>
      <c r="E16" s="24">
        <f t="shared" si="1"/>
        <v>-2.8169014084507045</v>
      </c>
    </row>
    <row r="17" spans="1:6" x14ac:dyDescent="0.35">
      <c r="A17" s="8" t="s">
        <v>21</v>
      </c>
      <c r="B17" s="9">
        <v>161</v>
      </c>
      <c r="C17" s="9">
        <v>168</v>
      </c>
      <c r="D17" s="9">
        <f t="shared" si="0"/>
        <v>7</v>
      </c>
      <c r="E17" s="24">
        <f t="shared" si="1"/>
        <v>4.3478260869565215</v>
      </c>
      <c r="F17" s="77"/>
    </row>
    <row r="18" spans="1:6" x14ac:dyDescent="0.35">
      <c r="A18" s="8" t="s">
        <v>23</v>
      </c>
      <c r="B18" s="9">
        <v>132</v>
      </c>
      <c r="C18" s="9">
        <v>91</v>
      </c>
      <c r="D18" s="9">
        <f t="shared" si="0"/>
        <v>-41</v>
      </c>
      <c r="E18" s="24">
        <f t="shared" si="1"/>
        <v>-31.060606060606062</v>
      </c>
    </row>
    <row r="19" spans="1:6" x14ac:dyDescent="0.35">
      <c r="A19" s="8" t="s">
        <v>27</v>
      </c>
      <c r="B19" s="9">
        <v>34</v>
      </c>
      <c r="C19" s="9">
        <v>26</v>
      </c>
      <c r="D19" s="9">
        <f t="shared" si="0"/>
        <v>-8</v>
      </c>
      <c r="E19" s="24">
        <f t="shared" si="1"/>
        <v>-23.52941176470588</v>
      </c>
    </row>
    <row r="20" spans="1:6" x14ac:dyDescent="0.35">
      <c r="A20" s="8" t="s">
        <v>30</v>
      </c>
      <c r="B20" s="9">
        <v>20</v>
      </c>
      <c r="C20" s="9">
        <v>7</v>
      </c>
      <c r="D20" s="9">
        <f t="shared" si="0"/>
        <v>-13</v>
      </c>
      <c r="E20" s="24">
        <f t="shared" si="1"/>
        <v>-65</v>
      </c>
    </row>
    <row r="21" spans="1:6" x14ac:dyDescent="0.35">
      <c r="A21" s="26" t="s">
        <v>117</v>
      </c>
      <c r="B21" s="9">
        <v>9</v>
      </c>
      <c r="C21" s="76" t="s">
        <v>40</v>
      </c>
      <c r="D21" s="9">
        <v>-9</v>
      </c>
      <c r="E21" s="76" t="s">
        <v>40</v>
      </c>
    </row>
    <row r="22" spans="1:6" x14ac:dyDescent="0.35">
      <c r="A22" s="26" t="s">
        <v>118</v>
      </c>
      <c r="B22" s="9">
        <v>2</v>
      </c>
      <c r="C22" s="76" t="s">
        <v>40</v>
      </c>
      <c r="D22" s="9">
        <v>-2</v>
      </c>
      <c r="E22" s="76" t="s">
        <v>40</v>
      </c>
    </row>
    <row r="23" spans="1:6" x14ac:dyDescent="0.35">
      <c r="A23" s="13" t="s">
        <v>34</v>
      </c>
      <c r="B23" s="14">
        <v>72902</v>
      </c>
      <c r="C23" s="14">
        <v>71316</v>
      </c>
      <c r="D23" s="14">
        <f t="shared" si="0"/>
        <v>-1586</v>
      </c>
      <c r="E23" s="27">
        <f t="shared" si="1"/>
        <v>-2.175523305259115</v>
      </c>
    </row>
    <row r="27" spans="1:6" x14ac:dyDescent="0.35">
      <c r="A27" s="68" t="s">
        <v>24</v>
      </c>
      <c r="B27" s="78">
        <v>22.364217252396166</v>
      </c>
      <c r="C27" s="78">
        <v>0.22364217252396165</v>
      </c>
      <c r="D27" s="70">
        <f t="shared" ref="D27:D43" si="2">C27*100</f>
        <v>22.364217252396166</v>
      </c>
    </row>
    <row r="28" spans="1:6" x14ac:dyDescent="0.35">
      <c r="A28" s="18" t="s">
        <v>20</v>
      </c>
      <c r="B28" s="78">
        <v>20.159453302961275</v>
      </c>
      <c r="C28" s="78">
        <v>0.20159453302961275</v>
      </c>
      <c r="D28" s="70">
        <f t="shared" si="2"/>
        <v>20.159453302961275</v>
      </c>
    </row>
    <row r="29" spans="1:6" x14ac:dyDescent="0.35">
      <c r="A29" s="18" t="s">
        <v>8</v>
      </c>
      <c r="B29" s="78">
        <v>9.2972840314136125</v>
      </c>
      <c r="C29" s="78">
        <v>9.2972840314136121E-2</v>
      </c>
      <c r="D29" s="70">
        <f t="shared" si="2"/>
        <v>9.2972840314136125</v>
      </c>
    </row>
    <row r="30" spans="1:6" x14ac:dyDescent="0.35">
      <c r="A30" s="18" t="s">
        <v>11</v>
      </c>
      <c r="B30" s="78">
        <v>7.5889328063241113</v>
      </c>
      <c r="C30" s="78">
        <v>7.5889328063241113E-2</v>
      </c>
      <c r="D30" s="70">
        <f t="shared" si="2"/>
        <v>7.5889328063241113</v>
      </c>
    </row>
    <row r="31" spans="1:6" x14ac:dyDescent="0.35">
      <c r="A31" s="18" t="s">
        <v>21</v>
      </c>
      <c r="B31" s="78">
        <v>4.3478260869565215</v>
      </c>
      <c r="C31" s="78">
        <v>4.3478260869565216E-2</v>
      </c>
      <c r="D31" s="70">
        <f t="shared" si="2"/>
        <v>4.3478260869565215</v>
      </c>
    </row>
    <row r="32" spans="1:6" x14ac:dyDescent="0.35">
      <c r="A32" s="18" t="s">
        <v>9</v>
      </c>
      <c r="B32" s="78">
        <v>-2.1459522663181785</v>
      </c>
      <c r="C32" s="78">
        <v>-2.1459522663181786E-2</v>
      </c>
      <c r="D32" s="70">
        <f t="shared" si="2"/>
        <v>-2.1459522663181785</v>
      </c>
    </row>
    <row r="33" spans="1:4" x14ac:dyDescent="0.35">
      <c r="A33" s="18" t="s">
        <v>22</v>
      </c>
      <c r="B33" s="78">
        <v>-2.8169014084507045</v>
      </c>
      <c r="C33" s="78">
        <v>-2.8169014084507046E-2</v>
      </c>
      <c r="D33" s="70">
        <f t="shared" si="2"/>
        <v>-2.8169014084507045</v>
      </c>
    </row>
    <row r="34" spans="1:4" x14ac:dyDescent="0.35">
      <c r="A34" s="18" t="s">
        <v>16</v>
      </c>
      <c r="B34" s="78">
        <v>-11.511701454775459</v>
      </c>
      <c r="C34" s="78">
        <v>-0.11511701454775458</v>
      </c>
      <c r="D34" s="70">
        <f t="shared" si="2"/>
        <v>-11.511701454775459</v>
      </c>
    </row>
    <row r="35" spans="1:4" x14ac:dyDescent="0.35">
      <c r="A35" s="18" t="s">
        <v>15</v>
      </c>
      <c r="B35" s="78">
        <v>-12.401746724890831</v>
      </c>
      <c r="C35" s="78">
        <v>-0.12401746724890832</v>
      </c>
      <c r="D35" s="70">
        <f t="shared" si="2"/>
        <v>-12.401746724890831</v>
      </c>
    </row>
    <row r="36" spans="1:4" x14ac:dyDescent="0.35">
      <c r="A36" s="18" t="s">
        <v>13</v>
      </c>
      <c r="B36" s="78">
        <v>-14.60376358335542</v>
      </c>
      <c r="C36" s="78">
        <v>-0.1460376358335542</v>
      </c>
      <c r="D36" s="70">
        <f t="shared" si="2"/>
        <v>-14.60376358335542</v>
      </c>
    </row>
    <row r="37" spans="1:4" x14ac:dyDescent="0.35">
      <c r="A37" s="18" t="s">
        <v>12</v>
      </c>
      <c r="B37" s="78">
        <v>-19.784656796769852</v>
      </c>
      <c r="C37" s="78">
        <v>-0.19784656796769851</v>
      </c>
      <c r="D37" s="70">
        <f t="shared" si="2"/>
        <v>-19.784656796769852</v>
      </c>
    </row>
    <row r="38" spans="1:4" x14ac:dyDescent="0.35">
      <c r="A38" s="18" t="s">
        <v>18</v>
      </c>
      <c r="B38" s="78">
        <v>-21.229050279329609</v>
      </c>
      <c r="C38" s="78">
        <v>-0.21229050279329609</v>
      </c>
      <c r="D38" s="70">
        <f t="shared" si="2"/>
        <v>-21.229050279329609</v>
      </c>
    </row>
    <row r="39" spans="1:4" x14ac:dyDescent="0.35">
      <c r="A39" s="18" t="s">
        <v>17</v>
      </c>
      <c r="B39" s="78">
        <v>-21.384928716904277</v>
      </c>
      <c r="C39" s="78">
        <v>-0.21384928716904278</v>
      </c>
      <c r="D39" s="70">
        <f t="shared" si="2"/>
        <v>-21.384928716904277</v>
      </c>
    </row>
    <row r="40" spans="1:4" x14ac:dyDescent="0.35">
      <c r="A40" s="18" t="s">
        <v>27</v>
      </c>
      <c r="B40" s="78">
        <v>-23.52941176470588</v>
      </c>
      <c r="C40" s="78">
        <v>-0.23529411764705879</v>
      </c>
      <c r="D40" s="70">
        <f t="shared" si="2"/>
        <v>-23.52941176470588</v>
      </c>
    </row>
    <row r="41" spans="1:4" x14ac:dyDescent="0.35">
      <c r="A41" s="18" t="s">
        <v>10</v>
      </c>
      <c r="B41" s="78">
        <v>-23.707121713390215</v>
      </c>
      <c r="C41" s="78">
        <v>-0.23707121713390214</v>
      </c>
      <c r="D41" s="70">
        <f t="shared" si="2"/>
        <v>-23.707121713390215</v>
      </c>
    </row>
    <row r="42" spans="1:4" x14ac:dyDescent="0.35">
      <c r="A42" s="18" t="s">
        <v>23</v>
      </c>
      <c r="B42" s="78">
        <v>-31.060606060606062</v>
      </c>
      <c r="C42" s="78">
        <v>-0.31060606060606061</v>
      </c>
      <c r="D42" s="70">
        <f t="shared" si="2"/>
        <v>-31.060606060606062</v>
      </c>
    </row>
    <row r="43" spans="1:4" x14ac:dyDescent="0.35">
      <c r="A43" s="18" t="s">
        <v>30</v>
      </c>
      <c r="B43" s="78">
        <v>-65</v>
      </c>
      <c r="C43" s="78">
        <v>-0.65</v>
      </c>
      <c r="D43" s="70">
        <f t="shared" si="2"/>
        <v>-65</v>
      </c>
    </row>
    <row r="48" spans="1:4" x14ac:dyDescent="0.35">
      <c r="A48" s="40" t="s">
        <v>8</v>
      </c>
      <c r="B48" s="17">
        <v>2273</v>
      </c>
    </row>
    <row r="49" spans="1:2" x14ac:dyDescent="0.35">
      <c r="A49" s="40" t="s">
        <v>11</v>
      </c>
      <c r="B49" s="17">
        <v>672</v>
      </c>
    </row>
    <row r="50" spans="1:2" x14ac:dyDescent="0.35">
      <c r="A50" s="40" t="s">
        <v>20</v>
      </c>
      <c r="B50" s="17">
        <v>177</v>
      </c>
    </row>
    <row r="51" spans="1:2" x14ac:dyDescent="0.35">
      <c r="A51" s="40" t="s">
        <v>24</v>
      </c>
      <c r="B51" s="17">
        <v>70</v>
      </c>
    </row>
    <row r="52" spans="1:2" x14ac:dyDescent="0.35">
      <c r="A52" s="40" t="s">
        <v>21</v>
      </c>
      <c r="B52" s="17">
        <v>7</v>
      </c>
    </row>
    <row r="53" spans="1:2" x14ac:dyDescent="0.35">
      <c r="A53" s="40" t="s">
        <v>118</v>
      </c>
      <c r="B53" s="17">
        <v>-2</v>
      </c>
    </row>
    <row r="54" spans="1:2" x14ac:dyDescent="0.35">
      <c r="A54" s="40" t="s">
        <v>22</v>
      </c>
      <c r="B54" s="17">
        <v>-6</v>
      </c>
    </row>
    <row r="55" spans="1:2" x14ac:dyDescent="0.35">
      <c r="A55" s="40" t="s">
        <v>27</v>
      </c>
      <c r="B55" s="17">
        <v>-8</v>
      </c>
    </row>
    <row r="56" spans="1:2" x14ac:dyDescent="0.35">
      <c r="A56" s="40" t="s">
        <v>117</v>
      </c>
      <c r="B56" s="17">
        <v>-9</v>
      </c>
    </row>
    <row r="57" spans="1:2" x14ac:dyDescent="0.35">
      <c r="A57" s="40" t="s">
        <v>30</v>
      </c>
      <c r="B57" s="17">
        <v>-13</v>
      </c>
    </row>
    <row r="58" spans="1:2" x14ac:dyDescent="0.35">
      <c r="A58" s="40" t="s">
        <v>23</v>
      </c>
      <c r="B58" s="17">
        <v>-41</v>
      </c>
    </row>
    <row r="59" spans="1:2" x14ac:dyDescent="0.35">
      <c r="A59" s="40" t="s">
        <v>15</v>
      </c>
      <c r="B59" s="17">
        <v>-142</v>
      </c>
    </row>
    <row r="60" spans="1:2" x14ac:dyDescent="0.35">
      <c r="A60" s="40" t="s">
        <v>16</v>
      </c>
      <c r="B60" s="17">
        <v>-182</v>
      </c>
    </row>
    <row r="61" spans="1:2" x14ac:dyDescent="0.35">
      <c r="A61" s="40" t="s">
        <v>9</v>
      </c>
      <c r="B61" s="17">
        <v>-312</v>
      </c>
    </row>
    <row r="62" spans="1:2" x14ac:dyDescent="0.35">
      <c r="A62" s="40" t="s">
        <v>17</v>
      </c>
      <c r="B62" s="17">
        <v>-315</v>
      </c>
    </row>
    <row r="63" spans="1:2" x14ac:dyDescent="0.35">
      <c r="A63" s="40" t="s">
        <v>18</v>
      </c>
      <c r="B63" s="17">
        <v>-342</v>
      </c>
    </row>
    <row r="64" spans="1:2" x14ac:dyDescent="0.35">
      <c r="A64" s="40" t="s">
        <v>12</v>
      </c>
      <c r="B64" s="17">
        <v>-441</v>
      </c>
    </row>
    <row r="65" spans="1:2" x14ac:dyDescent="0.35">
      <c r="A65" s="40" t="s">
        <v>13</v>
      </c>
      <c r="B65" s="17">
        <v>-551</v>
      </c>
    </row>
    <row r="66" spans="1:2" x14ac:dyDescent="0.35">
      <c r="A66" s="40" t="s">
        <v>10</v>
      </c>
      <c r="B66" s="17">
        <v>-2723</v>
      </c>
    </row>
    <row r="67" spans="1:2" x14ac:dyDescent="0.35">
      <c r="A67" s="40" t="s">
        <v>19</v>
      </c>
      <c r="B67" s="17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zoomScaleNormal="100" workbookViewId="0">
      <selection activeCell="A18" sqref="A18"/>
    </sheetView>
  </sheetViews>
  <sheetFormatPr defaultRowHeight="14.5" x14ac:dyDescent="0.35"/>
  <cols>
    <col min="1" max="1" width="32.54296875" customWidth="1"/>
    <col min="2" max="2" width="10.81640625" customWidth="1"/>
    <col min="3" max="3" width="10" customWidth="1"/>
    <col min="4" max="4" width="9.1796875" style="17" customWidth="1"/>
    <col min="6" max="6" width="13.81640625" customWidth="1"/>
  </cols>
  <sheetData>
    <row r="1" spans="1:9" x14ac:dyDescent="0.35">
      <c r="A1" s="1" t="s">
        <v>0</v>
      </c>
      <c r="B1" s="2"/>
      <c r="C1" s="2"/>
      <c r="D1" s="2"/>
      <c r="I1" s="3" t="s">
        <v>1</v>
      </c>
    </row>
    <row r="2" spans="1:9" ht="21" x14ac:dyDescent="0.35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</row>
    <row r="3" spans="1:9" x14ac:dyDescent="0.35">
      <c r="A3" s="8" t="s">
        <v>8</v>
      </c>
      <c r="B3" s="9">
        <v>235807</v>
      </c>
      <c r="C3" s="9">
        <v>888500</v>
      </c>
      <c r="D3" s="9">
        <v>1124307</v>
      </c>
      <c r="E3" s="10">
        <f t="shared" ref="E3:E29" si="0">D3/D$29</f>
        <v>0.34864156843385463</v>
      </c>
      <c r="F3" s="11">
        <f t="shared" ref="F3:F29" si="1">D3/B$31*100</f>
        <v>1.8626829963233984</v>
      </c>
    </row>
    <row r="4" spans="1:9" x14ac:dyDescent="0.35">
      <c r="A4" s="8" t="s">
        <v>9</v>
      </c>
      <c r="B4" s="9">
        <v>213875</v>
      </c>
      <c r="C4" s="9">
        <v>434632</v>
      </c>
      <c r="D4" s="9">
        <v>648507</v>
      </c>
      <c r="E4" s="10">
        <f t="shared" si="0"/>
        <v>0.20109854125281953</v>
      </c>
      <c r="F4" s="11">
        <f t="shared" si="1"/>
        <v>1.0744066895400439</v>
      </c>
    </row>
    <row r="5" spans="1:9" x14ac:dyDescent="0.35">
      <c r="A5" s="8" t="s">
        <v>10</v>
      </c>
      <c r="B5" s="9">
        <v>199971</v>
      </c>
      <c r="C5" s="9">
        <v>222122</v>
      </c>
      <c r="D5" s="9">
        <v>422093</v>
      </c>
      <c r="E5" s="10">
        <f t="shared" si="0"/>
        <v>0.13088877463624349</v>
      </c>
      <c r="F5" s="11">
        <f t="shared" si="1"/>
        <v>0.69929783766100562</v>
      </c>
    </row>
    <row r="6" spans="1:9" x14ac:dyDescent="0.35">
      <c r="A6" s="8" t="s">
        <v>11</v>
      </c>
      <c r="B6" s="9">
        <v>277648</v>
      </c>
      <c r="C6" s="9">
        <v>28286</v>
      </c>
      <c r="D6" s="9">
        <v>305934</v>
      </c>
      <c r="E6" s="10">
        <f t="shared" si="0"/>
        <v>9.4868491966378296E-2</v>
      </c>
      <c r="F6" s="11">
        <f t="shared" si="1"/>
        <v>0.50685271887233874</v>
      </c>
    </row>
    <row r="7" spans="1:9" x14ac:dyDescent="0.35">
      <c r="A7" s="8" t="s">
        <v>12</v>
      </c>
      <c r="B7" s="9">
        <v>166052</v>
      </c>
      <c r="C7" s="9">
        <v>10603</v>
      </c>
      <c r="D7" s="9">
        <v>176655</v>
      </c>
      <c r="E7" s="10">
        <f t="shared" si="0"/>
        <v>5.4779767689503482E-2</v>
      </c>
      <c r="F7" s="11">
        <f t="shared" si="1"/>
        <v>0.29267118742079334</v>
      </c>
    </row>
    <row r="8" spans="1:9" x14ac:dyDescent="0.35">
      <c r="A8" s="8" t="s">
        <v>13</v>
      </c>
      <c r="B8" s="9">
        <v>68788</v>
      </c>
      <c r="C8" s="9">
        <v>77912</v>
      </c>
      <c r="D8" s="9">
        <v>146700</v>
      </c>
      <c r="E8" s="10">
        <f t="shared" si="0"/>
        <v>4.5490882907645754E-2</v>
      </c>
      <c r="F8" s="11">
        <f t="shared" si="1"/>
        <v>0.2430435775643508</v>
      </c>
    </row>
    <row r="9" spans="1:9" x14ac:dyDescent="0.35">
      <c r="A9" s="8" t="s">
        <v>14</v>
      </c>
      <c r="B9" s="9">
        <v>34700</v>
      </c>
      <c r="C9" s="9">
        <v>55321</v>
      </c>
      <c r="D9" s="9">
        <v>90021</v>
      </c>
      <c r="E9" s="10">
        <f t="shared" si="0"/>
        <v>2.7915029108583359E-2</v>
      </c>
      <c r="F9" s="11">
        <f t="shared" si="1"/>
        <v>0.14914128081745345</v>
      </c>
      <c r="I9" s="12"/>
    </row>
    <row r="10" spans="1:9" x14ac:dyDescent="0.35">
      <c r="A10" s="8" t="s">
        <v>15</v>
      </c>
      <c r="B10" s="9">
        <v>20334</v>
      </c>
      <c r="C10" s="9">
        <v>29208</v>
      </c>
      <c r="D10" s="9">
        <v>49542</v>
      </c>
      <c r="E10" s="10">
        <f t="shared" si="0"/>
        <v>1.5362708391346871E-2</v>
      </c>
      <c r="F10" s="11">
        <f t="shared" si="1"/>
        <v>8.2078152145147021E-2</v>
      </c>
    </row>
    <row r="11" spans="1:9" x14ac:dyDescent="0.35">
      <c r="A11" s="8" t="s">
        <v>16</v>
      </c>
      <c r="B11" s="9">
        <v>23919</v>
      </c>
      <c r="C11" s="9">
        <v>23340</v>
      </c>
      <c r="D11" s="9">
        <v>47259</v>
      </c>
      <c r="E11" s="10">
        <f t="shared" si="0"/>
        <v>1.4654762340371035E-2</v>
      </c>
      <c r="F11" s="11">
        <f t="shared" si="1"/>
        <v>7.8295817533153747E-2</v>
      </c>
    </row>
    <row r="12" spans="1:9" x14ac:dyDescent="0.35">
      <c r="A12" s="8" t="s">
        <v>17</v>
      </c>
      <c r="B12" s="9">
        <v>27611</v>
      </c>
      <c r="C12" s="9">
        <v>16484</v>
      </c>
      <c r="D12" s="9">
        <v>44095</v>
      </c>
      <c r="E12" s="10">
        <f t="shared" si="0"/>
        <v>1.3673622916241579E-2</v>
      </c>
      <c r="F12" s="11">
        <f t="shared" si="1"/>
        <v>7.3053896064758345E-2</v>
      </c>
    </row>
    <row r="13" spans="1:9" x14ac:dyDescent="0.35">
      <c r="A13" s="8" t="s">
        <v>18</v>
      </c>
      <c r="B13" s="9">
        <v>16527</v>
      </c>
      <c r="C13" s="9">
        <v>22796</v>
      </c>
      <c r="D13" s="9">
        <v>39323</v>
      </c>
      <c r="E13" s="10">
        <f t="shared" si="0"/>
        <v>1.2193851319545699E-2</v>
      </c>
      <c r="F13" s="11">
        <f t="shared" si="1"/>
        <v>6.5147938654144283E-2</v>
      </c>
    </row>
    <row r="14" spans="1:9" x14ac:dyDescent="0.35">
      <c r="A14" s="8" t="s">
        <v>19</v>
      </c>
      <c r="B14" s="9">
        <v>21454</v>
      </c>
      <c r="C14" s="9">
        <v>13862</v>
      </c>
      <c r="D14" s="9">
        <v>35316</v>
      </c>
      <c r="E14" s="10">
        <f t="shared" si="0"/>
        <v>1.0951302118380487E-2</v>
      </c>
      <c r="F14" s="11">
        <f t="shared" si="1"/>
        <v>5.8509386402608131E-2</v>
      </c>
    </row>
    <row r="15" spans="1:9" x14ac:dyDescent="0.35">
      <c r="A15" s="8" t="s">
        <v>20</v>
      </c>
      <c r="B15" s="9">
        <v>32827</v>
      </c>
      <c r="C15" s="9">
        <v>1804</v>
      </c>
      <c r="D15" s="9">
        <v>34631</v>
      </c>
      <c r="E15" s="10">
        <f t="shared" si="0"/>
        <v>1.0738887293624268E-2</v>
      </c>
      <c r="F15" s="11">
        <f t="shared" si="1"/>
        <v>5.737452034513315E-2</v>
      </c>
    </row>
    <row r="16" spans="1:9" x14ac:dyDescent="0.35">
      <c r="A16" s="8" t="s">
        <v>21</v>
      </c>
      <c r="B16" s="9">
        <v>12326</v>
      </c>
      <c r="C16" s="9">
        <v>10898</v>
      </c>
      <c r="D16" s="9">
        <v>23224</v>
      </c>
      <c r="E16" s="10">
        <f t="shared" si="0"/>
        <v>7.2016377958225289E-3</v>
      </c>
      <c r="F16" s="11">
        <f t="shared" si="1"/>
        <v>3.847610119532708E-2</v>
      </c>
    </row>
    <row r="17" spans="1:6" x14ac:dyDescent="0.35">
      <c r="A17" s="8" t="s">
        <v>22</v>
      </c>
      <c r="B17" s="9">
        <v>5192</v>
      </c>
      <c r="C17" s="9">
        <v>5447</v>
      </c>
      <c r="D17" s="9">
        <v>10639</v>
      </c>
      <c r="E17" s="10">
        <f t="shared" si="0"/>
        <v>3.2990968183670292E-3</v>
      </c>
      <c r="F17" s="11">
        <f t="shared" si="1"/>
        <v>1.7626043774418051E-2</v>
      </c>
    </row>
    <row r="18" spans="1:6" x14ac:dyDescent="0.35">
      <c r="A18" s="8" t="s">
        <v>23</v>
      </c>
      <c r="B18" s="9">
        <v>6036</v>
      </c>
      <c r="C18" s="9">
        <v>3430</v>
      </c>
      <c r="D18" s="9">
        <v>9466</v>
      </c>
      <c r="E18" s="10">
        <f t="shared" si="0"/>
        <v>2.9353558118866718E-3</v>
      </c>
      <c r="F18" s="11">
        <f t="shared" si="1"/>
        <v>1.5682689197165266E-2</v>
      </c>
    </row>
    <row r="19" spans="1:6" x14ac:dyDescent="0.35">
      <c r="A19" s="8" t="s">
        <v>24</v>
      </c>
      <c r="B19" s="9">
        <v>5516</v>
      </c>
      <c r="C19" s="9">
        <v>3662</v>
      </c>
      <c r="D19" s="9">
        <v>9178</v>
      </c>
      <c r="E19" s="10">
        <f t="shared" si="0"/>
        <v>2.8460485570986553E-3</v>
      </c>
      <c r="F19" s="11">
        <f t="shared" si="1"/>
        <v>1.5205548431394763E-2</v>
      </c>
    </row>
    <row r="20" spans="1:6" x14ac:dyDescent="0.35">
      <c r="A20" s="8" t="s">
        <v>25</v>
      </c>
      <c r="B20" s="9">
        <v>1108</v>
      </c>
      <c r="C20" s="9">
        <v>1246</v>
      </c>
      <c r="D20" s="9">
        <v>2354</v>
      </c>
      <c r="E20" s="10">
        <f t="shared" si="0"/>
        <v>7.299627700381602E-4</v>
      </c>
      <c r="F20" s="11">
        <f t="shared" si="1"/>
        <v>3.899963064665861E-3</v>
      </c>
    </row>
    <row r="21" spans="1:6" x14ac:dyDescent="0.35">
      <c r="A21" s="8" t="s">
        <v>26</v>
      </c>
      <c r="B21" s="9">
        <v>989</v>
      </c>
      <c r="C21" s="9">
        <v>1020</v>
      </c>
      <c r="D21" s="9">
        <v>2009</v>
      </c>
      <c r="E21" s="10">
        <f t="shared" si="0"/>
        <v>6.2298012107334913E-4</v>
      </c>
      <c r="F21" s="11">
        <f t="shared" si="1"/>
        <v>3.3283881890032773E-3</v>
      </c>
    </row>
    <row r="22" spans="1:6" x14ac:dyDescent="0.35">
      <c r="A22" s="8" t="s">
        <v>27</v>
      </c>
      <c r="B22" s="9">
        <v>470</v>
      </c>
      <c r="C22" s="9">
        <v>653</v>
      </c>
      <c r="D22" s="9">
        <v>1123</v>
      </c>
      <c r="E22" s="10">
        <f t="shared" si="0"/>
        <v>3.4823627474632707E-4</v>
      </c>
      <c r="F22" s="11">
        <f t="shared" si="1"/>
        <v>1.8605176387509609E-3</v>
      </c>
    </row>
    <row r="23" spans="1:6" x14ac:dyDescent="0.35">
      <c r="A23" s="8" t="s">
        <v>28</v>
      </c>
      <c r="B23" s="9">
        <v>771</v>
      </c>
      <c r="C23" s="9">
        <v>225</v>
      </c>
      <c r="D23" s="9">
        <v>996</v>
      </c>
      <c r="E23" s="10">
        <f t="shared" si="0"/>
        <v>3.0885425614188939E-4</v>
      </c>
      <c r="F23" s="11">
        <f t="shared" si="1"/>
        <v>1.6501118149563284E-3</v>
      </c>
    </row>
    <row r="24" spans="1:6" x14ac:dyDescent="0.35">
      <c r="A24" s="8" t="s">
        <v>29</v>
      </c>
      <c r="B24" s="9">
        <v>501</v>
      </c>
      <c r="C24" s="9">
        <v>298</v>
      </c>
      <c r="D24" s="9">
        <v>799</v>
      </c>
      <c r="E24" s="10">
        <f t="shared" si="0"/>
        <v>2.4776561310980885E-4</v>
      </c>
      <c r="F24" s="11">
        <f t="shared" si="1"/>
        <v>1.323734277259143E-3</v>
      </c>
    </row>
    <row r="25" spans="1:6" x14ac:dyDescent="0.35">
      <c r="A25" s="8" t="s">
        <v>30</v>
      </c>
      <c r="B25" s="9">
        <v>86</v>
      </c>
      <c r="C25" s="9">
        <v>191</v>
      </c>
      <c r="D25" s="9">
        <v>277</v>
      </c>
      <c r="E25" s="10">
        <f t="shared" si="0"/>
        <v>8.589621380652948E-5</v>
      </c>
      <c r="F25" s="11">
        <f t="shared" si="1"/>
        <v>4.5891663930010338E-4</v>
      </c>
    </row>
    <row r="26" spans="1:6" x14ac:dyDescent="0.35">
      <c r="A26" s="8" t="s">
        <v>31</v>
      </c>
      <c r="B26" s="9">
        <v>120</v>
      </c>
      <c r="C26" s="9">
        <v>124</v>
      </c>
      <c r="D26" s="9">
        <v>244</v>
      </c>
      <c r="E26" s="10">
        <f t="shared" si="0"/>
        <v>7.566309086206929E-5</v>
      </c>
      <c r="F26" s="11">
        <f t="shared" si="1"/>
        <v>4.0424425988889979E-4</v>
      </c>
    </row>
    <row r="27" spans="1:6" x14ac:dyDescent="0.35">
      <c r="A27" s="8" t="s">
        <v>32</v>
      </c>
      <c r="B27" s="9">
        <v>32</v>
      </c>
      <c r="C27" s="9">
        <v>37</v>
      </c>
      <c r="D27" s="9">
        <v>69</v>
      </c>
      <c r="E27" s="10">
        <f t="shared" si="0"/>
        <v>2.1396529792962216E-5</v>
      </c>
      <c r="F27" s="11">
        <f t="shared" si="1"/>
        <v>1.1431497513251673E-4</v>
      </c>
    </row>
    <row r="28" spans="1:6" x14ac:dyDescent="0.35">
      <c r="A28" s="8" t="s">
        <v>33</v>
      </c>
      <c r="B28" s="9">
        <v>40</v>
      </c>
      <c r="C28" s="9">
        <v>21</v>
      </c>
      <c r="D28" s="9">
        <v>61</v>
      </c>
      <c r="E28" s="10">
        <f t="shared" si="0"/>
        <v>1.8915772715517322E-5</v>
      </c>
      <c r="F28" s="11">
        <f t="shared" si="1"/>
        <v>1.0106106497222495E-4</v>
      </c>
    </row>
    <row r="29" spans="1:6" x14ac:dyDescent="0.35">
      <c r="A29" s="13" t="s">
        <v>34</v>
      </c>
      <c r="B29" s="14">
        <v>1372700</v>
      </c>
      <c r="C29" s="14">
        <v>1852122</v>
      </c>
      <c r="D29" s="14">
        <v>3224822</v>
      </c>
      <c r="E29" s="15">
        <f t="shared" si="0"/>
        <v>1</v>
      </c>
      <c r="F29" s="16">
        <f t="shared" si="1"/>
        <v>5.3426876338665634</v>
      </c>
    </row>
    <row r="31" spans="1:6" x14ac:dyDescent="0.35">
      <c r="A31" t="s">
        <v>35</v>
      </c>
      <c r="B31" s="17">
        <v>60359546</v>
      </c>
    </row>
    <row r="33" spans="1:4" x14ac:dyDescent="0.35">
      <c r="A33" s="18" t="s">
        <v>8</v>
      </c>
      <c r="B33" s="17">
        <v>1124307</v>
      </c>
      <c r="D33" s="12"/>
    </row>
    <row r="34" spans="1:4" x14ac:dyDescent="0.35">
      <c r="A34" s="18" t="s">
        <v>9</v>
      </c>
      <c r="B34" s="17">
        <v>648507</v>
      </c>
    </row>
    <row r="35" spans="1:4" x14ac:dyDescent="0.35">
      <c r="A35" s="18" t="s">
        <v>10</v>
      </c>
      <c r="B35" s="17">
        <v>422093</v>
      </c>
    </row>
    <row r="36" spans="1:4" x14ac:dyDescent="0.35">
      <c r="A36" s="18" t="s">
        <v>11</v>
      </c>
      <c r="B36" s="17">
        <v>305934</v>
      </c>
    </row>
    <row r="37" spans="1:4" x14ac:dyDescent="0.35">
      <c r="A37" s="18" t="s">
        <v>12</v>
      </c>
      <c r="B37" s="17">
        <v>176655</v>
      </c>
    </row>
    <row r="38" spans="1:4" x14ac:dyDescent="0.35">
      <c r="A38" s="18" t="s">
        <v>13</v>
      </c>
      <c r="B38" s="17">
        <v>146700</v>
      </c>
    </row>
    <row r="39" spans="1:4" x14ac:dyDescent="0.35">
      <c r="A39" s="19" t="s">
        <v>36</v>
      </c>
      <c r="B39" s="17">
        <v>400626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workbookViewId="0">
      <selection activeCell="G16" sqref="G16"/>
    </sheetView>
  </sheetViews>
  <sheetFormatPr defaultRowHeight="14.5" x14ac:dyDescent="0.35"/>
  <cols>
    <col min="1" max="1" width="33.7265625" customWidth="1"/>
    <col min="2" max="2" width="10.1796875" customWidth="1"/>
    <col min="3" max="3" width="10.26953125" customWidth="1"/>
    <col min="4" max="4" width="13.81640625" style="17" customWidth="1"/>
    <col min="5" max="5" width="10.81640625" customWidth="1"/>
    <col min="6" max="6" width="15.7265625" customWidth="1"/>
    <col min="7" max="7" width="15.7265625" style="17" customWidth="1"/>
  </cols>
  <sheetData>
    <row r="1" spans="1:7" x14ac:dyDescent="0.35">
      <c r="A1" s="20" t="s">
        <v>37</v>
      </c>
    </row>
    <row r="2" spans="1:7" ht="27" customHeight="1" x14ac:dyDescent="0.35">
      <c r="A2" s="21" t="s">
        <v>2</v>
      </c>
      <c r="B2" s="6">
        <v>2010</v>
      </c>
      <c r="C2" s="6">
        <v>2018</v>
      </c>
      <c r="D2" s="22" t="s">
        <v>38</v>
      </c>
      <c r="E2" s="22" t="s">
        <v>39</v>
      </c>
      <c r="F2" s="23"/>
      <c r="G2" s="23"/>
    </row>
    <row r="3" spans="1:7" x14ac:dyDescent="0.35">
      <c r="A3" s="8" t="s">
        <v>8</v>
      </c>
      <c r="B3" s="9">
        <v>1043284</v>
      </c>
      <c r="C3" s="9">
        <v>1124307</v>
      </c>
      <c r="D3" s="9">
        <f>C3-B3</f>
        <v>81023</v>
      </c>
      <c r="E3" s="24">
        <f>D3/B3*100</f>
        <v>7.7661499649184691</v>
      </c>
      <c r="G3"/>
    </row>
    <row r="4" spans="1:7" x14ac:dyDescent="0.35">
      <c r="A4" s="8" t="s">
        <v>9</v>
      </c>
      <c r="B4" s="9">
        <v>688484</v>
      </c>
      <c r="C4" s="9">
        <v>648507</v>
      </c>
      <c r="D4" s="9">
        <f t="shared" ref="D4:D31" si="0">C4-B4</f>
        <v>-39977</v>
      </c>
      <c r="E4" s="24">
        <f t="shared" ref="E4:E31" si="1">D4/B4*100</f>
        <v>-5.8065256418449813</v>
      </c>
      <c r="G4"/>
    </row>
    <row r="5" spans="1:7" x14ac:dyDescent="0.35">
      <c r="A5" s="8" t="s">
        <v>10</v>
      </c>
      <c r="B5" s="9">
        <v>515543</v>
      </c>
      <c r="C5" s="9">
        <v>422093</v>
      </c>
      <c r="D5" s="9">
        <f t="shared" si="0"/>
        <v>-93450</v>
      </c>
      <c r="E5" s="24">
        <f t="shared" si="1"/>
        <v>-18.126519029450503</v>
      </c>
      <c r="G5"/>
    </row>
    <row r="6" spans="1:7" x14ac:dyDescent="0.35">
      <c r="A6" s="8" t="s">
        <v>11</v>
      </c>
      <c r="B6" s="9">
        <v>324071</v>
      </c>
      <c r="C6" s="9">
        <v>305934</v>
      </c>
      <c r="D6" s="9">
        <f t="shared" si="0"/>
        <v>-18137</v>
      </c>
      <c r="E6" s="24">
        <f t="shared" si="1"/>
        <v>-5.5966130878727194</v>
      </c>
      <c r="G6"/>
    </row>
    <row r="7" spans="1:7" x14ac:dyDescent="0.35">
      <c r="A7" s="8" t="s">
        <v>12</v>
      </c>
      <c r="B7" s="9">
        <v>194608</v>
      </c>
      <c r="C7" s="9">
        <v>176655</v>
      </c>
      <c r="D7" s="9">
        <f t="shared" si="0"/>
        <v>-17953</v>
      </c>
      <c r="E7" s="24">
        <f t="shared" si="1"/>
        <v>-9.2252117076379196</v>
      </c>
      <c r="G7"/>
    </row>
    <row r="8" spans="1:7" x14ac:dyDescent="0.35">
      <c r="A8" s="8" t="s">
        <v>13</v>
      </c>
      <c r="B8" s="9">
        <v>174427</v>
      </c>
      <c r="C8" s="9">
        <v>146700</v>
      </c>
      <c r="D8" s="9">
        <f t="shared" si="0"/>
        <v>-27727</v>
      </c>
      <c r="E8" s="24">
        <f t="shared" si="1"/>
        <v>-15.896048203546471</v>
      </c>
      <c r="G8"/>
    </row>
    <row r="9" spans="1:7" x14ac:dyDescent="0.35">
      <c r="A9" s="8" t="s">
        <v>14</v>
      </c>
      <c r="B9" s="9">
        <v>73083</v>
      </c>
      <c r="C9" s="9">
        <v>90021</v>
      </c>
      <c r="D9" s="9">
        <f t="shared" si="0"/>
        <v>16938</v>
      </c>
      <c r="E9" s="24">
        <f t="shared" si="1"/>
        <v>23.176388489799269</v>
      </c>
      <c r="G9"/>
    </row>
    <row r="10" spans="1:7" x14ac:dyDescent="0.35">
      <c r="A10" s="8" t="s">
        <v>15</v>
      </c>
      <c r="B10" s="9">
        <v>55465</v>
      </c>
      <c r="C10" s="9">
        <v>49542</v>
      </c>
      <c r="D10" s="9">
        <f t="shared" si="0"/>
        <v>-5923</v>
      </c>
      <c r="E10" s="24">
        <f t="shared" si="1"/>
        <v>-10.678806454520869</v>
      </c>
      <c r="G10"/>
    </row>
    <row r="11" spans="1:7" x14ac:dyDescent="0.35">
      <c r="A11" s="8" t="s">
        <v>16</v>
      </c>
      <c r="B11" s="9">
        <v>53674</v>
      </c>
      <c r="C11" s="9">
        <v>47259</v>
      </c>
      <c r="D11" s="9">
        <f t="shared" si="0"/>
        <v>-6415</v>
      </c>
      <c r="E11" s="24">
        <f t="shared" si="1"/>
        <v>-11.951782986175802</v>
      </c>
      <c r="G11"/>
    </row>
    <row r="12" spans="1:7" x14ac:dyDescent="0.35">
      <c r="A12" s="8" t="s">
        <v>17</v>
      </c>
      <c r="B12" s="9">
        <v>55541</v>
      </c>
      <c r="C12" s="9">
        <v>44095</v>
      </c>
      <c r="D12" s="9">
        <f t="shared" si="0"/>
        <v>-11446</v>
      </c>
      <c r="E12" s="24">
        <f t="shared" si="1"/>
        <v>-20.608199348229235</v>
      </c>
      <c r="G12"/>
    </row>
    <row r="13" spans="1:7" x14ac:dyDescent="0.35">
      <c r="A13" s="8" t="s">
        <v>18</v>
      </c>
      <c r="B13" s="9">
        <v>52144</v>
      </c>
      <c r="C13" s="9">
        <v>39323</v>
      </c>
      <c r="D13" s="9">
        <f t="shared" si="0"/>
        <v>-12821</v>
      </c>
      <c r="E13" s="24">
        <f t="shared" si="1"/>
        <v>-24.58768027002148</v>
      </c>
      <c r="G13"/>
    </row>
    <row r="14" spans="1:7" x14ac:dyDescent="0.35">
      <c r="A14" s="8" t="s">
        <v>19</v>
      </c>
      <c r="B14" s="25" t="s">
        <v>40</v>
      </c>
      <c r="C14" s="9">
        <v>35316</v>
      </c>
      <c r="D14" s="9">
        <v>35316</v>
      </c>
      <c r="E14" s="25" t="s">
        <v>40</v>
      </c>
      <c r="G14"/>
    </row>
    <row r="15" spans="1:7" x14ac:dyDescent="0.35">
      <c r="A15" s="8" t="s">
        <v>20</v>
      </c>
      <c r="B15" s="9">
        <v>31586</v>
      </c>
      <c r="C15" s="9">
        <v>34631</v>
      </c>
      <c r="D15" s="9">
        <f t="shared" si="0"/>
        <v>3045</v>
      </c>
      <c r="E15" s="24">
        <f t="shared" si="1"/>
        <v>9.6403469891724178</v>
      </c>
      <c r="G15"/>
    </row>
    <row r="16" spans="1:7" x14ac:dyDescent="0.35">
      <c r="A16" s="8" t="s">
        <v>21</v>
      </c>
      <c r="B16" s="9">
        <v>18111</v>
      </c>
      <c r="C16" s="9">
        <v>23224</v>
      </c>
      <c r="D16" s="9">
        <f t="shared" si="0"/>
        <v>5113</v>
      </c>
      <c r="E16" s="24">
        <f t="shared" si="1"/>
        <v>28.231461542708853</v>
      </c>
      <c r="G16"/>
    </row>
    <row r="17" spans="1:7" x14ac:dyDescent="0.35">
      <c r="A17" s="8" t="s">
        <v>22</v>
      </c>
      <c r="B17" s="9">
        <v>10195</v>
      </c>
      <c r="C17" s="9">
        <v>10639</v>
      </c>
      <c r="D17" s="9">
        <f t="shared" si="0"/>
        <v>444</v>
      </c>
      <c r="E17" s="24">
        <f t="shared" si="1"/>
        <v>4.3550760176557137</v>
      </c>
      <c r="G17"/>
    </row>
    <row r="18" spans="1:7" x14ac:dyDescent="0.35">
      <c r="A18" s="8" t="s">
        <v>23</v>
      </c>
      <c r="B18" s="9">
        <v>5017</v>
      </c>
      <c r="C18" s="9">
        <v>9466</v>
      </c>
      <c r="D18" s="9">
        <f t="shared" si="0"/>
        <v>4449</v>
      </c>
      <c r="E18" s="24">
        <f t="shared" si="1"/>
        <v>88.678493123380505</v>
      </c>
      <c r="G18"/>
    </row>
    <row r="19" spans="1:7" x14ac:dyDescent="0.35">
      <c r="A19" s="8" t="s">
        <v>24</v>
      </c>
      <c r="B19" s="9">
        <v>9209</v>
      </c>
      <c r="C19" s="9">
        <v>9178</v>
      </c>
      <c r="D19" s="9">
        <f t="shared" si="0"/>
        <v>-31</v>
      </c>
      <c r="E19" s="24">
        <f t="shared" si="1"/>
        <v>-0.33662721250950162</v>
      </c>
      <c r="G19"/>
    </row>
    <row r="20" spans="1:7" x14ac:dyDescent="0.35">
      <c r="A20" s="8" t="s">
        <v>25</v>
      </c>
      <c r="B20" s="9">
        <v>1523</v>
      </c>
      <c r="C20" s="9">
        <v>2354</v>
      </c>
      <c r="D20" s="9">
        <f t="shared" si="0"/>
        <v>831</v>
      </c>
      <c r="E20" s="24">
        <f t="shared" si="1"/>
        <v>54.563361785948786</v>
      </c>
      <c r="G20"/>
    </row>
    <row r="21" spans="1:7" x14ac:dyDescent="0.35">
      <c r="A21" s="8" t="s">
        <v>26</v>
      </c>
      <c r="B21" s="9">
        <v>2521</v>
      </c>
      <c r="C21" s="9">
        <v>2009</v>
      </c>
      <c r="D21" s="9">
        <f t="shared" si="0"/>
        <v>-512</v>
      </c>
      <c r="E21" s="24">
        <f t="shared" si="1"/>
        <v>-20.309401031336773</v>
      </c>
      <c r="G21"/>
    </row>
    <row r="22" spans="1:7" x14ac:dyDescent="0.35">
      <c r="A22" s="8" t="s">
        <v>27</v>
      </c>
      <c r="B22" s="9">
        <v>1403</v>
      </c>
      <c r="C22" s="9">
        <v>1123</v>
      </c>
      <c r="D22" s="9">
        <f t="shared" si="0"/>
        <v>-280</v>
      </c>
      <c r="E22" s="24">
        <f t="shared" si="1"/>
        <v>-19.957234497505347</v>
      </c>
      <c r="G22"/>
    </row>
    <row r="23" spans="1:7" x14ac:dyDescent="0.35">
      <c r="A23" s="8" t="s">
        <v>28</v>
      </c>
      <c r="B23" s="9">
        <v>909</v>
      </c>
      <c r="C23" s="9">
        <v>996</v>
      </c>
      <c r="D23" s="9">
        <f t="shared" si="0"/>
        <v>87</v>
      </c>
      <c r="E23" s="24">
        <f t="shared" si="1"/>
        <v>9.5709570957095718</v>
      </c>
      <c r="G23"/>
    </row>
    <row r="24" spans="1:7" x14ac:dyDescent="0.35">
      <c r="A24" s="8" t="s">
        <v>29</v>
      </c>
      <c r="B24" s="9">
        <v>989</v>
      </c>
      <c r="C24" s="9">
        <v>799</v>
      </c>
      <c r="D24" s="9">
        <f t="shared" si="0"/>
        <v>-190</v>
      </c>
      <c r="E24" s="24">
        <f t="shared" si="1"/>
        <v>-19.211324570273003</v>
      </c>
      <c r="G24"/>
    </row>
    <row r="25" spans="1:7" x14ac:dyDescent="0.35">
      <c r="A25" s="8" t="s">
        <v>30</v>
      </c>
      <c r="B25" s="9">
        <v>432</v>
      </c>
      <c r="C25" s="9">
        <v>277</v>
      </c>
      <c r="D25" s="9">
        <f t="shared" si="0"/>
        <v>-155</v>
      </c>
      <c r="E25" s="24">
        <f t="shared" si="1"/>
        <v>-35.879629629629626</v>
      </c>
      <c r="G25"/>
    </row>
    <row r="26" spans="1:7" x14ac:dyDescent="0.35">
      <c r="A26" s="8" t="s">
        <v>31</v>
      </c>
      <c r="B26" s="9">
        <v>189</v>
      </c>
      <c r="C26" s="9">
        <v>244</v>
      </c>
      <c r="D26" s="9">
        <f t="shared" si="0"/>
        <v>55</v>
      </c>
      <c r="E26" s="24">
        <f t="shared" si="1"/>
        <v>29.100529100529098</v>
      </c>
      <c r="G26"/>
    </row>
    <row r="27" spans="1:7" x14ac:dyDescent="0.35">
      <c r="A27" s="8" t="s">
        <v>32</v>
      </c>
      <c r="B27" s="9">
        <v>74</v>
      </c>
      <c r="C27" s="9">
        <v>69</v>
      </c>
      <c r="D27" s="9">
        <f t="shared" si="0"/>
        <v>-5</v>
      </c>
      <c r="E27" s="24">
        <f t="shared" si="1"/>
        <v>-6.756756756756757</v>
      </c>
      <c r="G27"/>
    </row>
    <row r="28" spans="1:7" x14ac:dyDescent="0.35">
      <c r="A28" s="8" t="s">
        <v>33</v>
      </c>
      <c r="B28" s="9">
        <v>82</v>
      </c>
      <c r="C28" s="9">
        <v>61</v>
      </c>
      <c r="D28" s="9">
        <f t="shared" si="0"/>
        <v>-21</v>
      </c>
      <c r="E28" s="24">
        <f t="shared" si="1"/>
        <v>-25.609756097560975</v>
      </c>
      <c r="G28"/>
    </row>
    <row r="29" spans="1:7" x14ac:dyDescent="0.35">
      <c r="A29" s="26" t="s">
        <v>41</v>
      </c>
      <c r="B29" s="9">
        <v>2734</v>
      </c>
      <c r="C29" s="25" t="s">
        <v>40</v>
      </c>
      <c r="D29" s="9">
        <v>-2734</v>
      </c>
      <c r="E29" s="25" t="s">
        <v>40</v>
      </c>
      <c r="G29"/>
    </row>
    <row r="30" spans="1:7" x14ac:dyDescent="0.35">
      <c r="A30" s="26" t="s">
        <v>42</v>
      </c>
      <c r="B30" s="9">
        <v>49</v>
      </c>
      <c r="C30" s="25" t="s">
        <v>40</v>
      </c>
      <c r="D30" s="9">
        <v>-49</v>
      </c>
      <c r="E30" s="25" t="s">
        <v>40</v>
      </c>
      <c r="G30"/>
    </row>
    <row r="31" spans="1:7" x14ac:dyDescent="0.35">
      <c r="A31" s="13" t="s">
        <v>34</v>
      </c>
      <c r="B31" s="14">
        <v>3315347</v>
      </c>
      <c r="C31" s="14">
        <v>3224822</v>
      </c>
      <c r="D31" s="14">
        <f t="shared" si="0"/>
        <v>-90525</v>
      </c>
      <c r="E31" s="27">
        <f t="shared" si="1"/>
        <v>-2.7304834154614888</v>
      </c>
      <c r="G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workbookViewId="0">
      <selection activeCell="C7" sqref="C7"/>
    </sheetView>
  </sheetViews>
  <sheetFormatPr defaultRowHeight="14.5" x14ac:dyDescent="0.35"/>
  <cols>
    <col min="1" max="1" width="33" customWidth="1"/>
    <col min="2" max="2" width="14.453125" style="17" customWidth="1"/>
    <col min="3" max="3" width="10.26953125" style="17" customWidth="1"/>
    <col min="4" max="4" width="10.1796875" style="17" customWidth="1"/>
    <col min="5" max="5" width="9.26953125" style="17" customWidth="1"/>
  </cols>
  <sheetData>
    <row r="1" spans="1:15" x14ac:dyDescent="0.35">
      <c r="A1" s="20" t="s">
        <v>43</v>
      </c>
      <c r="G1" s="28" t="s">
        <v>44</v>
      </c>
    </row>
    <row r="2" spans="1:15" s="17" customFormat="1" ht="21" x14ac:dyDescent="0.35">
      <c r="A2" s="21" t="s">
        <v>2</v>
      </c>
      <c r="B2" s="7" t="s">
        <v>45</v>
      </c>
      <c r="C2" s="7" t="s">
        <v>46</v>
      </c>
      <c r="D2" s="7" t="s">
        <v>47</v>
      </c>
      <c r="E2" s="7" t="s">
        <v>48</v>
      </c>
      <c r="F2"/>
      <c r="G2"/>
      <c r="H2"/>
      <c r="I2"/>
      <c r="J2"/>
      <c r="L2"/>
      <c r="M2"/>
      <c r="N2"/>
      <c r="O2"/>
    </row>
    <row r="3" spans="1:15" s="17" customFormat="1" x14ac:dyDescent="0.35">
      <c r="A3" s="8" t="s">
        <v>8</v>
      </c>
      <c r="B3" s="9">
        <v>44847440790</v>
      </c>
      <c r="C3" s="29">
        <f>B3/B$29</f>
        <v>0.27036241368317981</v>
      </c>
      <c r="D3" s="9">
        <v>1124307</v>
      </c>
      <c r="E3" s="29">
        <f>D3/D$29</f>
        <v>0.34864156843385463</v>
      </c>
      <c r="F3"/>
      <c r="G3"/>
      <c r="H3"/>
      <c r="I3"/>
      <c r="J3"/>
      <c r="K3"/>
      <c r="L3"/>
      <c r="M3"/>
      <c r="N3"/>
      <c r="O3"/>
    </row>
    <row r="4" spans="1:15" s="17" customFormat="1" x14ac:dyDescent="0.35">
      <c r="A4" s="8" t="s">
        <v>9</v>
      </c>
      <c r="B4" s="9">
        <v>39503638814</v>
      </c>
      <c r="C4" s="29">
        <f t="shared" ref="C4:C29" si="0">B4/B$29</f>
        <v>0.23814734912149238</v>
      </c>
      <c r="D4" s="9">
        <v>648507</v>
      </c>
      <c r="E4" s="29">
        <f t="shared" ref="E4:E29" si="1">D4/D$29</f>
        <v>0.20109854125281953</v>
      </c>
      <c r="F4"/>
      <c r="G4"/>
      <c r="H4"/>
      <c r="I4"/>
      <c r="J4"/>
      <c r="K4"/>
      <c r="L4"/>
      <c r="M4"/>
      <c r="N4"/>
      <c r="O4"/>
    </row>
    <row r="5" spans="1:15" s="17" customFormat="1" x14ac:dyDescent="0.35">
      <c r="A5" s="8" t="s">
        <v>49</v>
      </c>
      <c r="B5" s="9">
        <v>18768386914</v>
      </c>
      <c r="C5" s="29">
        <f t="shared" si="0"/>
        <v>0.11314506017788863</v>
      </c>
      <c r="D5" s="9">
        <v>422093</v>
      </c>
      <c r="E5" s="29">
        <f t="shared" si="1"/>
        <v>0.13088877463624349</v>
      </c>
      <c r="F5"/>
      <c r="G5"/>
      <c r="H5"/>
      <c r="I5"/>
      <c r="J5"/>
      <c r="K5"/>
      <c r="L5"/>
      <c r="M5"/>
      <c r="N5"/>
      <c r="O5"/>
    </row>
    <row r="6" spans="1:15" s="17" customFormat="1" x14ac:dyDescent="0.35">
      <c r="A6" s="8" t="s">
        <v>11</v>
      </c>
      <c r="B6" s="9">
        <v>18207699605</v>
      </c>
      <c r="C6" s="29">
        <f t="shared" si="0"/>
        <v>0.10976496152537939</v>
      </c>
      <c r="D6" s="9">
        <v>305934</v>
      </c>
      <c r="E6" s="29">
        <f t="shared" si="1"/>
        <v>9.4868491966378296E-2</v>
      </c>
      <c r="F6"/>
      <c r="G6"/>
      <c r="H6"/>
      <c r="I6"/>
      <c r="J6"/>
      <c r="K6"/>
      <c r="L6"/>
      <c r="M6"/>
      <c r="N6"/>
      <c r="O6"/>
    </row>
    <row r="7" spans="1:15" s="17" customFormat="1" x14ac:dyDescent="0.35">
      <c r="A7" s="8" t="s">
        <v>12</v>
      </c>
      <c r="B7" s="9">
        <v>10605907084</v>
      </c>
      <c r="C7" s="29">
        <f t="shared" si="0"/>
        <v>6.3937620252550773E-2</v>
      </c>
      <c r="D7" s="9">
        <v>176655</v>
      </c>
      <c r="E7" s="29">
        <f t="shared" si="1"/>
        <v>5.4779767689503482E-2</v>
      </c>
      <c r="F7"/>
      <c r="G7"/>
      <c r="H7"/>
      <c r="I7"/>
      <c r="J7"/>
      <c r="K7"/>
      <c r="L7"/>
      <c r="M7"/>
      <c r="N7"/>
      <c r="O7"/>
    </row>
    <row r="8" spans="1:15" s="17" customFormat="1" x14ac:dyDescent="0.35">
      <c r="A8" s="8" t="s">
        <v>13</v>
      </c>
      <c r="B8" s="9">
        <v>6942115926</v>
      </c>
      <c r="C8" s="29">
        <f t="shared" si="0"/>
        <v>4.1850486555306585E-2</v>
      </c>
      <c r="D8" s="9">
        <v>146700</v>
      </c>
      <c r="E8" s="29">
        <f t="shared" si="1"/>
        <v>4.5490882907645754E-2</v>
      </c>
      <c r="F8"/>
      <c r="G8"/>
      <c r="H8"/>
      <c r="I8"/>
      <c r="J8"/>
      <c r="K8"/>
      <c r="L8"/>
      <c r="M8"/>
      <c r="N8"/>
      <c r="O8"/>
    </row>
    <row r="9" spans="1:15" s="17" customFormat="1" x14ac:dyDescent="0.35">
      <c r="A9" s="8" t="s">
        <v>14</v>
      </c>
      <c r="B9" s="9">
        <v>4728054379</v>
      </c>
      <c r="C9" s="29">
        <f t="shared" si="0"/>
        <v>2.85030354333351E-2</v>
      </c>
      <c r="D9" s="9">
        <v>90021</v>
      </c>
      <c r="E9" s="29">
        <f t="shared" si="1"/>
        <v>2.7915029108583359E-2</v>
      </c>
      <c r="F9"/>
      <c r="G9"/>
      <c r="H9"/>
      <c r="I9"/>
      <c r="J9"/>
      <c r="K9"/>
      <c r="L9"/>
      <c r="M9"/>
      <c r="N9"/>
      <c r="O9"/>
    </row>
    <row r="10" spans="1:15" s="17" customFormat="1" x14ac:dyDescent="0.35">
      <c r="A10" s="8" t="s">
        <v>15</v>
      </c>
      <c r="B10" s="9">
        <v>3698488050</v>
      </c>
      <c r="C10" s="29">
        <f t="shared" si="0"/>
        <v>2.2296303614260195E-2</v>
      </c>
      <c r="D10" s="9">
        <v>49542</v>
      </c>
      <c r="E10" s="29">
        <f t="shared" si="1"/>
        <v>1.5362708391346871E-2</v>
      </c>
      <c r="F10"/>
      <c r="G10"/>
      <c r="H10"/>
      <c r="I10"/>
      <c r="J10"/>
      <c r="K10"/>
      <c r="L10"/>
      <c r="M10"/>
      <c r="N10"/>
      <c r="O10"/>
    </row>
    <row r="11" spans="1:15" s="17" customFormat="1" x14ac:dyDescent="0.35">
      <c r="A11" s="8" t="s">
        <v>17</v>
      </c>
      <c r="B11" s="9">
        <v>2856526131</v>
      </c>
      <c r="C11" s="29">
        <f t="shared" si="0"/>
        <v>1.7220543378217483E-2</v>
      </c>
      <c r="D11" s="9">
        <v>44095</v>
      </c>
      <c r="E11" s="29">
        <f t="shared" si="1"/>
        <v>1.3673622916241579E-2</v>
      </c>
      <c r="F11"/>
      <c r="G11"/>
      <c r="H11"/>
      <c r="I11"/>
      <c r="J11"/>
      <c r="K11"/>
      <c r="L11"/>
      <c r="M11"/>
      <c r="N11"/>
      <c r="O11"/>
    </row>
    <row r="12" spans="1:15" s="17" customFormat="1" x14ac:dyDescent="0.35">
      <c r="A12" s="8" t="s">
        <v>18</v>
      </c>
      <c r="B12" s="9">
        <v>2804451008</v>
      </c>
      <c r="C12" s="29">
        <f t="shared" si="0"/>
        <v>1.6906608944075415E-2</v>
      </c>
      <c r="D12" s="9">
        <v>39323</v>
      </c>
      <c r="E12" s="29">
        <f t="shared" si="1"/>
        <v>1.2193851319545699E-2</v>
      </c>
      <c r="F12"/>
      <c r="G12"/>
      <c r="H12"/>
      <c r="I12"/>
      <c r="J12"/>
      <c r="K12"/>
      <c r="L12"/>
      <c r="M12"/>
      <c r="N12"/>
      <c r="O12"/>
    </row>
    <row r="13" spans="1:15" s="17" customFormat="1" x14ac:dyDescent="0.35">
      <c r="A13" s="8" t="s">
        <v>16</v>
      </c>
      <c r="B13" s="9">
        <v>2636022752</v>
      </c>
      <c r="C13" s="29">
        <f t="shared" si="0"/>
        <v>1.5891240641615619E-2</v>
      </c>
      <c r="D13" s="9">
        <v>47259</v>
      </c>
      <c r="E13" s="29">
        <f t="shared" si="1"/>
        <v>1.4654762340371035E-2</v>
      </c>
      <c r="F13"/>
      <c r="G13"/>
      <c r="H13"/>
      <c r="I13"/>
      <c r="J13"/>
      <c r="K13"/>
      <c r="L13"/>
      <c r="M13"/>
      <c r="N13"/>
      <c r="O13"/>
    </row>
    <row r="14" spans="1:15" s="17" customFormat="1" x14ac:dyDescent="0.35">
      <c r="A14" s="8" t="s">
        <v>19</v>
      </c>
      <c r="B14" s="9">
        <v>2557674689</v>
      </c>
      <c r="C14" s="29">
        <f t="shared" si="0"/>
        <v>1.5418920013126045E-2</v>
      </c>
      <c r="D14" s="9">
        <v>35316</v>
      </c>
      <c r="E14" s="29">
        <f t="shared" si="1"/>
        <v>1.0951302118380487E-2</v>
      </c>
      <c r="F14"/>
      <c r="G14"/>
      <c r="H14"/>
      <c r="I14"/>
      <c r="J14"/>
      <c r="K14"/>
      <c r="L14"/>
      <c r="M14"/>
      <c r="N14"/>
      <c r="O14"/>
    </row>
    <row r="15" spans="1:15" s="17" customFormat="1" x14ac:dyDescent="0.35">
      <c r="A15" s="8" t="s">
        <v>22</v>
      </c>
      <c r="B15" s="9">
        <v>2103562795</v>
      </c>
      <c r="C15" s="29">
        <f t="shared" si="0"/>
        <v>1.2681310339499888E-2</v>
      </c>
      <c r="D15" s="9">
        <v>10639</v>
      </c>
      <c r="E15" s="29">
        <f t="shared" si="1"/>
        <v>3.2990968183670292E-3</v>
      </c>
      <c r="F15"/>
      <c r="G15"/>
      <c r="H15"/>
      <c r="I15"/>
      <c r="J15"/>
      <c r="K15"/>
      <c r="L15"/>
      <c r="M15"/>
      <c r="N15"/>
      <c r="O15"/>
    </row>
    <row r="16" spans="1:15" s="17" customFormat="1" x14ac:dyDescent="0.35">
      <c r="A16" s="8" t="s">
        <v>20</v>
      </c>
      <c r="B16" s="9">
        <v>1872079194</v>
      </c>
      <c r="C16" s="29">
        <f t="shared" si="0"/>
        <v>1.1285813428372038E-2</v>
      </c>
      <c r="D16" s="9">
        <v>34631</v>
      </c>
      <c r="E16" s="29">
        <f t="shared" si="1"/>
        <v>1.0738887293624268E-2</v>
      </c>
      <c r="F16"/>
      <c r="G16"/>
      <c r="H16"/>
      <c r="I16"/>
      <c r="J16"/>
      <c r="K16"/>
      <c r="L16"/>
      <c r="M16"/>
      <c r="N16"/>
      <c r="O16"/>
    </row>
    <row r="17" spans="1:15" s="17" customFormat="1" x14ac:dyDescent="0.35">
      <c r="A17" s="8" t="s">
        <v>21</v>
      </c>
      <c r="B17" s="9">
        <v>1641055080</v>
      </c>
      <c r="C17" s="29">
        <f t="shared" si="0"/>
        <v>9.8930865306984164E-3</v>
      </c>
      <c r="D17" s="9">
        <v>23224</v>
      </c>
      <c r="E17" s="29">
        <f t="shared" si="1"/>
        <v>7.2016377958225289E-3</v>
      </c>
      <c r="F17"/>
      <c r="G17"/>
      <c r="H17"/>
      <c r="I17"/>
      <c r="J17"/>
      <c r="K17"/>
      <c r="L17"/>
      <c r="M17"/>
      <c r="N17"/>
      <c r="O17"/>
    </row>
    <row r="18" spans="1:15" s="17" customFormat="1" x14ac:dyDescent="0.35">
      <c r="A18" s="8" t="s">
        <v>23</v>
      </c>
      <c r="B18" s="9">
        <v>486408998</v>
      </c>
      <c r="C18" s="29">
        <f t="shared" si="0"/>
        <v>2.9323124891848925E-3</v>
      </c>
      <c r="D18" s="9">
        <v>9466</v>
      </c>
      <c r="E18" s="29">
        <f t="shared" si="1"/>
        <v>2.9353558118866718E-3</v>
      </c>
      <c r="F18"/>
      <c r="G18"/>
      <c r="H18"/>
      <c r="I18"/>
      <c r="J18"/>
      <c r="K18"/>
      <c r="L18"/>
      <c r="M18"/>
      <c r="N18"/>
      <c r="O18"/>
    </row>
    <row r="19" spans="1:15" s="17" customFormat="1" x14ac:dyDescent="0.35">
      <c r="A19" s="8" t="s">
        <v>24</v>
      </c>
      <c r="B19" s="9">
        <v>467014958</v>
      </c>
      <c r="C19" s="29">
        <f t="shared" si="0"/>
        <v>2.8153956847228349E-3</v>
      </c>
      <c r="D19" s="9">
        <v>9178</v>
      </c>
      <c r="E19" s="29">
        <f t="shared" si="1"/>
        <v>2.8460485570986553E-3</v>
      </c>
      <c r="F19"/>
      <c r="G19"/>
      <c r="H19"/>
      <c r="I19"/>
      <c r="J19"/>
      <c r="K19"/>
      <c r="L19"/>
      <c r="M19"/>
      <c r="N19"/>
      <c r="O19"/>
    </row>
    <row r="20" spans="1:15" s="17" customFormat="1" x14ac:dyDescent="0.35">
      <c r="A20" s="8" t="s">
        <v>25</v>
      </c>
      <c r="B20" s="9">
        <v>358967678</v>
      </c>
      <c r="C20" s="29">
        <f t="shared" si="0"/>
        <v>2.1640335802609908E-3</v>
      </c>
      <c r="D20" s="9">
        <v>2354</v>
      </c>
      <c r="E20" s="29">
        <f t="shared" si="1"/>
        <v>7.299627700381602E-4</v>
      </c>
      <c r="F20"/>
      <c r="G20"/>
      <c r="H20"/>
      <c r="I20"/>
      <c r="J20"/>
      <c r="K20"/>
      <c r="L20"/>
      <c r="M20"/>
      <c r="N20"/>
      <c r="O20"/>
    </row>
    <row r="21" spans="1:15" s="17" customFormat="1" x14ac:dyDescent="0.35">
      <c r="A21" s="8" t="s">
        <v>26</v>
      </c>
      <c r="B21" s="9">
        <v>264165983</v>
      </c>
      <c r="C21" s="29">
        <f t="shared" si="0"/>
        <v>1.5925223718182616E-3</v>
      </c>
      <c r="D21" s="9">
        <v>2009</v>
      </c>
      <c r="E21" s="29">
        <f t="shared" si="1"/>
        <v>6.2298012107334913E-4</v>
      </c>
      <c r="F21"/>
      <c r="G21"/>
      <c r="H21"/>
      <c r="I21"/>
      <c r="J21"/>
      <c r="K21"/>
      <c r="L21"/>
      <c r="M21"/>
      <c r="N21"/>
      <c r="O21"/>
    </row>
    <row r="22" spans="1:15" s="17" customFormat="1" x14ac:dyDescent="0.35">
      <c r="A22" s="8" t="s">
        <v>28</v>
      </c>
      <c r="B22" s="9">
        <v>212888644</v>
      </c>
      <c r="C22" s="29">
        <f t="shared" si="0"/>
        <v>1.2833973717049463E-3</v>
      </c>
      <c r="D22" s="9">
        <v>996</v>
      </c>
      <c r="E22" s="29">
        <f t="shared" si="1"/>
        <v>3.0885425614188939E-4</v>
      </c>
      <c r="F22"/>
      <c r="G22"/>
      <c r="H22"/>
      <c r="I22"/>
      <c r="J22"/>
      <c r="K22"/>
      <c r="L22"/>
      <c r="M22"/>
      <c r="N22"/>
      <c r="O22"/>
    </row>
    <row r="23" spans="1:15" s="17" customFormat="1" x14ac:dyDescent="0.35">
      <c r="A23" s="8" t="s">
        <v>27</v>
      </c>
      <c r="B23" s="9">
        <v>167555198</v>
      </c>
      <c r="C23" s="29">
        <f t="shared" si="0"/>
        <v>1.0101050797650902E-3</v>
      </c>
      <c r="D23" s="9">
        <v>1123</v>
      </c>
      <c r="E23" s="29">
        <f t="shared" si="1"/>
        <v>3.4823627474632707E-4</v>
      </c>
      <c r="F23"/>
      <c r="G23"/>
      <c r="H23"/>
      <c r="I23"/>
      <c r="J23"/>
      <c r="K23"/>
      <c r="L23"/>
      <c r="M23"/>
      <c r="N23"/>
      <c r="O23"/>
    </row>
    <row r="24" spans="1:15" s="17" customFormat="1" x14ac:dyDescent="0.35">
      <c r="A24" s="8" t="s">
        <v>29</v>
      </c>
      <c r="B24" s="9">
        <v>77159528</v>
      </c>
      <c r="C24" s="29">
        <f t="shared" si="0"/>
        <v>4.6515555539540293E-4</v>
      </c>
      <c r="D24" s="9">
        <v>799</v>
      </c>
      <c r="E24" s="29">
        <f t="shared" si="1"/>
        <v>2.4776561310980885E-4</v>
      </c>
      <c r="F24"/>
      <c r="G24"/>
      <c r="H24"/>
      <c r="I24"/>
      <c r="J24"/>
      <c r="K24"/>
      <c r="L24"/>
      <c r="M24"/>
      <c r="N24"/>
      <c r="O24"/>
    </row>
    <row r="25" spans="1:15" s="17" customFormat="1" x14ac:dyDescent="0.35">
      <c r="A25" s="8" t="s">
        <v>30</v>
      </c>
      <c r="B25" s="9">
        <v>35165037</v>
      </c>
      <c r="C25" s="29">
        <f t="shared" si="0"/>
        <v>2.1199212514927377E-4</v>
      </c>
      <c r="D25" s="9">
        <v>277</v>
      </c>
      <c r="E25" s="29">
        <f t="shared" si="1"/>
        <v>8.589621380652948E-5</v>
      </c>
      <c r="F25"/>
      <c r="G25"/>
      <c r="H25"/>
      <c r="I25"/>
      <c r="J25"/>
      <c r="K25"/>
      <c r="L25"/>
      <c r="M25"/>
      <c r="N25"/>
      <c r="O25"/>
    </row>
    <row r="26" spans="1:15" s="17" customFormat="1" x14ac:dyDescent="0.35">
      <c r="A26" s="8" t="s">
        <v>31</v>
      </c>
      <c r="B26" s="9">
        <v>26905104</v>
      </c>
      <c r="C26" s="29">
        <f t="shared" si="0"/>
        <v>1.6219718962110652E-4</v>
      </c>
      <c r="D26" s="9">
        <v>244</v>
      </c>
      <c r="E26" s="29">
        <f t="shared" si="1"/>
        <v>7.566309086206929E-5</v>
      </c>
      <c r="F26"/>
      <c r="G26"/>
      <c r="H26"/>
      <c r="I26"/>
      <c r="J26"/>
      <c r="K26"/>
      <c r="L26"/>
      <c r="M26"/>
      <c r="N26"/>
      <c r="O26"/>
    </row>
    <row r="27" spans="1:15" s="17" customFormat="1" x14ac:dyDescent="0.35">
      <c r="A27" s="8" t="s">
        <v>32</v>
      </c>
      <c r="B27" s="9">
        <v>5633646</v>
      </c>
      <c r="C27" s="29">
        <f t="shared" si="0"/>
        <v>3.396238678431379E-5</v>
      </c>
      <c r="D27" s="9">
        <v>69</v>
      </c>
      <c r="E27" s="29">
        <f t="shared" si="1"/>
        <v>2.1396529792962216E-5</v>
      </c>
      <c r="F27"/>
      <c r="G27"/>
      <c r="H27"/>
      <c r="I27"/>
      <c r="J27"/>
      <c r="K27"/>
      <c r="L27"/>
      <c r="M27"/>
      <c r="N27"/>
      <c r="O27"/>
    </row>
    <row r="28" spans="1:15" s="17" customFormat="1" x14ac:dyDescent="0.35">
      <c r="A28" s="8" t="s">
        <v>33</v>
      </c>
      <c r="B28" s="9">
        <v>4009714</v>
      </c>
      <c r="C28" s="29">
        <f t="shared" si="0"/>
        <v>2.4172526595117621E-5</v>
      </c>
      <c r="D28" s="9">
        <v>61</v>
      </c>
      <c r="E28" s="29">
        <f t="shared" si="1"/>
        <v>1.8915772715517322E-5</v>
      </c>
      <c r="F28"/>
      <c r="G28"/>
      <c r="H28"/>
      <c r="I28"/>
      <c r="J28"/>
      <c r="K28"/>
      <c r="L28"/>
      <c r="M28"/>
      <c r="N28"/>
      <c r="O28"/>
    </row>
    <row r="29" spans="1:15" s="17" customFormat="1" x14ac:dyDescent="0.35">
      <c r="A29" s="13" t="s">
        <v>34</v>
      </c>
      <c r="B29" s="14">
        <v>165878977699</v>
      </c>
      <c r="C29" s="30">
        <f t="shared" si="0"/>
        <v>1</v>
      </c>
      <c r="D29" s="14">
        <v>3224822</v>
      </c>
      <c r="E29" s="30">
        <f t="shared" si="1"/>
        <v>1</v>
      </c>
      <c r="F29"/>
      <c r="G29"/>
      <c r="H29"/>
      <c r="I29"/>
      <c r="J29"/>
      <c r="K29"/>
      <c r="L29"/>
      <c r="M29"/>
      <c r="N29"/>
      <c r="O29"/>
    </row>
    <row r="30" spans="1:15" s="17" customFormat="1" x14ac:dyDescent="0.35">
      <c r="A30"/>
      <c r="F30"/>
      <c r="G30"/>
      <c r="H30"/>
      <c r="I30"/>
      <c r="J30"/>
      <c r="K30"/>
      <c r="L30"/>
      <c r="M30"/>
      <c r="N30"/>
      <c r="O30"/>
    </row>
    <row r="31" spans="1:15" s="17" customFormat="1" x14ac:dyDescent="0.35">
      <c r="A31"/>
      <c r="F31"/>
      <c r="G31"/>
      <c r="H31"/>
      <c r="I31"/>
      <c r="J31"/>
      <c r="K31"/>
      <c r="L31"/>
      <c r="M31"/>
      <c r="N31"/>
      <c r="O31"/>
    </row>
    <row r="32" spans="1:15" s="17" customFormat="1" x14ac:dyDescent="0.35">
      <c r="A32" s="31" t="s">
        <v>8</v>
      </c>
      <c r="B32" s="17">
        <v>44847440790</v>
      </c>
      <c r="F32"/>
      <c r="G32"/>
      <c r="H32"/>
      <c r="I32"/>
      <c r="J32"/>
      <c r="K32"/>
      <c r="L32"/>
      <c r="M32"/>
      <c r="N32"/>
      <c r="O32"/>
    </row>
    <row r="33" spans="1:15" s="17" customFormat="1" x14ac:dyDescent="0.35">
      <c r="A33" s="31" t="s">
        <v>50</v>
      </c>
      <c r="B33" s="17">
        <v>39503638814</v>
      </c>
      <c r="F33"/>
      <c r="G33"/>
      <c r="H33"/>
      <c r="I33"/>
      <c r="J33"/>
      <c r="K33"/>
      <c r="L33"/>
      <c r="M33"/>
      <c r="N33"/>
      <c r="O33"/>
    </row>
    <row r="34" spans="1:15" s="17" customFormat="1" x14ac:dyDescent="0.35">
      <c r="A34" s="31" t="s">
        <v>51</v>
      </c>
      <c r="B34" s="17">
        <v>18768386914</v>
      </c>
      <c r="F34"/>
      <c r="G34"/>
      <c r="H34"/>
      <c r="I34"/>
      <c r="J34"/>
      <c r="K34"/>
      <c r="L34"/>
      <c r="M34"/>
      <c r="N34"/>
      <c r="O34"/>
    </row>
    <row r="35" spans="1:15" s="17" customFormat="1" x14ac:dyDescent="0.35">
      <c r="A35" s="31" t="s">
        <v>52</v>
      </c>
      <c r="B35" s="17">
        <v>18207699605</v>
      </c>
      <c r="F35"/>
      <c r="G35"/>
      <c r="H35"/>
      <c r="I35"/>
      <c r="J35"/>
      <c r="K35"/>
      <c r="L35"/>
      <c r="M35"/>
      <c r="N35"/>
      <c r="O35"/>
    </row>
    <row r="36" spans="1:15" x14ac:dyDescent="0.35">
      <c r="A36" s="31" t="s">
        <v>53</v>
      </c>
      <c r="B36" s="17">
        <v>10605907084</v>
      </c>
    </row>
    <row r="37" spans="1:15" x14ac:dyDescent="0.35">
      <c r="A37" s="31" t="s">
        <v>36</v>
      </c>
      <c r="B37" s="17">
        <v>33945904492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9"/>
  <sheetViews>
    <sheetView zoomScale="70" zoomScaleNormal="70" workbookViewId="0">
      <selection activeCell="J7" sqref="H3:J7"/>
    </sheetView>
  </sheetViews>
  <sheetFormatPr defaultRowHeight="14.5" x14ac:dyDescent="0.35"/>
  <cols>
    <col min="1" max="2" width="18.26953125" customWidth="1"/>
    <col min="3" max="3" width="33.26953125" customWidth="1"/>
    <col min="4" max="4" width="13.81640625" style="17" customWidth="1"/>
    <col min="5" max="5" width="14.81640625" style="17" customWidth="1"/>
    <col min="6" max="6" width="14.453125" style="17" customWidth="1"/>
    <col min="7" max="9" width="15.7265625" style="17" customWidth="1"/>
  </cols>
  <sheetData>
    <row r="1" spans="1:17" x14ac:dyDescent="0.35">
      <c r="C1" s="20" t="s">
        <v>54</v>
      </c>
      <c r="D1" s="32"/>
      <c r="E1" s="32"/>
    </row>
    <row r="2" spans="1:17" ht="42" customHeight="1" x14ac:dyDescent="0.35">
      <c r="C2" s="21" t="s">
        <v>2</v>
      </c>
      <c r="D2" s="7" t="s">
        <v>55</v>
      </c>
      <c r="E2" s="7" t="s">
        <v>56</v>
      </c>
      <c r="F2" s="22" t="s">
        <v>57</v>
      </c>
    </row>
    <row r="3" spans="1:17" x14ac:dyDescent="0.35">
      <c r="A3" s="33" t="s">
        <v>58</v>
      </c>
      <c r="B3" s="34" t="s">
        <v>22</v>
      </c>
      <c r="C3" s="34" t="s">
        <v>22</v>
      </c>
      <c r="D3" s="9">
        <v>137293.76905359971</v>
      </c>
      <c r="E3" s="38">
        <v>137341.2502085396</v>
      </c>
      <c r="F3" s="9">
        <f>E3-D3</f>
        <v>47.481154939887347</v>
      </c>
      <c r="H3" s="9"/>
      <c r="I3" s="9"/>
    </row>
    <row r="4" spans="1:17" x14ac:dyDescent="0.35">
      <c r="A4" s="33"/>
      <c r="B4" s="8" t="s">
        <v>27</v>
      </c>
      <c r="C4" s="8" t="s">
        <v>27</v>
      </c>
      <c r="D4" s="9">
        <v>94293.409813214399</v>
      </c>
      <c r="E4" s="38">
        <v>100330.4553850629</v>
      </c>
      <c r="F4" s="9">
        <f t="shared" ref="F3:I28" si="0">E4-D4</f>
        <v>6037.0455718485027</v>
      </c>
      <c r="H4" s="9"/>
      <c r="I4" s="9"/>
    </row>
    <row r="5" spans="1:17" x14ac:dyDescent="0.35">
      <c r="A5" s="33"/>
      <c r="B5" s="8" t="s">
        <v>25</v>
      </c>
      <c r="C5" s="8" t="s">
        <v>25</v>
      </c>
      <c r="D5" s="9">
        <v>91258.683683179406</v>
      </c>
      <c r="E5" s="38">
        <v>93948.91548887614</v>
      </c>
      <c r="F5" s="9">
        <f t="shared" si="0"/>
        <v>2690.2318056967342</v>
      </c>
      <c r="H5" s="9"/>
      <c r="I5" s="9"/>
    </row>
    <row r="6" spans="1:17" x14ac:dyDescent="0.35">
      <c r="A6" s="33"/>
      <c r="B6" s="8" t="s">
        <v>28</v>
      </c>
      <c r="C6" s="8" t="s">
        <v>28</v>
      </c>
      <c r="D6" s="9">
        <v>87120.582710779083</v>
      </c>
      <c r="E6" s="38">
        <v>89461.042973899297</v>
      </c>
      <c r="F6" s="9">
        <f t="shared" si="0"/>
        <v>2340.4602631202142</v>
      </c>
      <c r="H6" s="9"/>
      <c r="I6" s="9"/>
    </row>
    <row r="7" spans="1:17" x14ac:dyDescent="0.35">
      <c r="A7" s="33"/>
      <c r="B7" s="35" t="s">
        <v>30</v>
      </c>
      <c r="C7" s="35" t="s">
        <v>30</v>
      </c>
      <c r="D7" s="36">
        <v>81816.720643431647</v>
      </c>
      <c r="E7" s="39">
        <v>85851.99320305865</v>
      </c>
      <c r="F7" s="36">
        <f t="shared" si="0"/>
        <v>4035.2725596270029</v>
      </c>
      <c r="H7" s="36"/>
      <c r="I7" s="36"/>
      <c r="Q7" s="17"/>
    </row>
    <row r="8" spans="1:17" x14ac:dyDescent="0.35">
      <c r="A8" s="33" t="s">
        <v>59</v>
      </c>
      <c r="B8" s="8" t="s">
        <v>60</v>
      </c>
      <c r="C8" s="8" t="s">
        <v>26</v>
      </c>
      <c r="D8" s="9">
        <v>64611.271424290033</v>
      </c>
      <c r="E8" s="38">
        <v>66348.270715486462</v>
      </c>
      <c r="F8" s="9">
        <f t="shared" si="0"/>
        <v>1736.9992911964291</v>
      </c>
    </row>
    <row r="9" spans="1:17" x14ac:dyDescent="0.35">
      <c r="A9" s="33"/>
      <c r="B9" s="8" t="s">
        <v>31</v>
      </c>
      <c r="C9" s="8" t="s">
        <v>31</v>
      </c>
      <c r="D9" s="9">
        <v>60511.305378574601</v>
      </c>
      <c r="E9" s="38">
        <v>61255.442495155447</v>
      </c>
      <c r="F9" s="9">
        <f t="shared" si="0"/>
        <v>744.13711658084503</v>
      </c>
    </row>
    <row r="10" spans="1:17" x14ac:dyDescent="0.35">
      <c r="A10" s="33"/>
      <c r="B10" s="8" t="s">
        <v>61</v>
      </c>
      <c r="C10" s="8" t="s">
        <v>17</v>
      </c>
      <c r="D10" s="9">
        <v>59251.357284138161</v>
      </c>
      <c r="E10" s="38">
        <v>60089.295154161176</v>
      </c>
      <c r="F10" s="9">
        <f t="shared" si="0"/>
        <v>837.93787002301542</v>
      </c>
      <c r="H10" s="37" t="s">
        <v>62</v>
      </c>
    </row>
    <row r="11" spans="1:17" x14ac:dyDescent="0.35">
      <c r="A11" s="33"/>
      <c r="B11" s="8" t="s">
        <v>32</v>
      </c>
      <c r="C11" s="8" t="s">
        <v>32</v>
      </c>
      <c r="D11" s="9">
        <v>56908.473074888338</v>
      </c>
      <c r="E11" s="38">
        <v>60038.345091122879</v>
      </c>
      <c r="F11" s="9">
        <f t="shared" si="0"/>
        <v>3129.8720162345417</v>
      </c>
    </row>
    <row r="12" spans="1:17" x14ac:dyDescent="0.35">
      <c r="A12" s="33"/>
      <c r="B12" s="35" t="s">
        <v>29</v>
      </c>
      <c r="C12" s="35" t="s">
        <v>29</v>
      </c>
      <c r="D12" s="36">
        <v>52305.362321673463</v>
      </c>
      <c r="E12" s="39">
        <v>54358.317160757149</v>
      </c>
      <c r="F12" s="36">
        <f t="shared" si="0"/>
        <v>2052.9548390836862</v>
      </c>
    </row>
    <row r="13" spans="1:17" x14ac:dyDescent="0.35">
      <c r="A13" s="33" t="s">
        <v>63</v>
      </c>
      <c r="B13" s="8" t="s">
        <v>64</v>
      </c>
      <c r="C13" s="8" t="s">
        <v>18</v>
      </c>
      <c r="D13" s="9">
        <v>44810.55689355838</v>
      </c>
      <c r="E13" s="9">
        <v>46560.922124975667</v>
      </c>
      <c r="F13" s="9">
        <f t="shared" si="0"/>
        <v>1750.3652314172869</v>
      </c>
    </row>
    <row r="14" spans="1:17" x14ac:dyDescent="0.35">
      <c r="A14" s="33"/>
      <c r="B14" s="8" t="s">
        <v>19</v>
      </c>
      <c r="C14" s="8" t="s">
        <v>19</v>
      </c>
      <c r="D14" s="9">
        <v>45222.175321553703</v>
      </c>
      <c r="E14" s="9">
        <v>46359.134034201154</v>
      </c>
      <c r="F14" s="9">
        <f t="shared" si="0"/>
        <v>1136.9587126474507</v>
      </c>
    </row>
    <row r="15" spans="1:17" x14ac:dyDescent="0.35">
      <c r="A15" s="33"/>
      <c r="B15" s="8" t="s">
        <v>21</v>
      </c>
      <c r="C15" s="8" t="s">
        <v>21</v>
      </c>
      <c r="D15" s="9">
        <v>42330.169469456268</v>
      </c>
      <c r="E15" s="9">
        <v>43799.537082273477</v>
      </c>
      <c r="F15" s="9">
        <f t="shared" si="0"/>
        <v>1469.3676128172083</v>
      </c>
    </row>
    <row r="16" spans="1:17" x14ac:dyDescent="0.35">
      <c r="A16" s="33"/>
      <c r="B16" s="8" t="s">
        <v>12</v>
      </c>
      <c r="C16" s="8" t="s">
        <v>12</v>
      </c>
      <c r="D16" s="9">
        <v>42237.640327885223</v>
      </c>
      <c r="E16" s="9">
        <v>43610.139062655871</v>
      </c>
      <c r="F16" s="9">
        <f t="shared" si="0"/>
        <v>1372.4987347706483</v>
      </c>
    </row>
    <row r="17" spans="1:6" x14ac:dyDescent="0.35">
      <c r="A17" s="33"/>
      <c r="B17" s="8" t="s">
        <v>33</v>
      </c>
      <c r="C17" s="8" t="s">
        <v>33</v>
      </c>
      <c r="D17" s="9">
        <v>43117.51760104303</v>
      </c>
      <c r="E17" s="9">
        <v>42851.094017094023</v>
      </c>
      <c r="F17" s="9">
        <f t="shared" si="0"/>
        <v>-266.42358394900657</v>
      </c>
    </row>
    <row r="18" spans="1:6" x14ac:dyDescent="0.35">
      <c r="A18" s="33"/>
      <c r="B18" s="35" t="s">
        <v>11</v>
      </c>
      <c r="C18" s="35" t="s">
        <v>11</v>
      </c>
      <c r="D18" s="36">
        <v>40557.07542462401</v>
      </c>
      <c r="E18" s="36">
        <v>42373.966710319473</v>
      </c>
      <c r="F18" s="36">
        <f t="shared" si="0"/>
        <v>1816.891285695463</v>
      </c>
    </row>
    <row r="19" spans="1:6" x14ac:dyDescent="0.35">
      <c r="A19" s="33" t="s">
        <v>65</v>
      </c>
      <c r="B19" s="8" t="s">
        <v>66</v>
      </c>
      <c r="C19" s="8" t="s">
        <v>9</v>
      </c>
      <c r="D19" s="9">
        <v>38726.35700364512</v>
      </c>
      <c r="E19" s="9">
        <v>39340.782146893464</v>
      </c>
      <c r="F19" s="9">
        <f t="shared" si="0"/>
        <v>614.42514324834337</v>
      </c>
    </row>
    <row r="20" spans="1:6" x14ac:dyDescent="0.35">
      <c r="A20" s="33"/>
      <c r="B20" s="8" t="s">
        <v>16</v>
      </c>
      <c r="C20" s="8" t="s">
        <v>16</v>
      </c>
      <c r="D20" s="9">
        <v>37443.905952729867</v>
      </c>
      <c r="E20" s="9">
        <v>38052.615107712423</v>
      </c>
      <c r="F20" s="9">
        <f t="shared" si="0"/>
        <v>608.70915498255636</v>
      </c>
    </row>
    <row r="21" spans="1:6" x14ac:dyDescent="0.35">
      <c r="A21" s="33"/>
      <c r="B21" s="8" t="s">
        <v>24</v>
      </c>
      <c r="C21" s="8" t="s">
        <v>24</v>
      </c>
      <c r="D21" s="9">
        <v>35411.647924023317</v>
      </c>
      <c r="E21" s="9">
        <v>37255.613936250462</v>
      </c>
      <c r="F21" s="9">
        <f t="shared" si="0"/>
        <v>1843.9660122271453</v>
      </c>
    </row>
    <row r="22" spans="1:6" x14ac:dyDescent="0.35">
      <c r="A22" s="33"/>
      <c r="B22" s="8" t="s">
        <v>20</v>
      </c>
      <c r="C22" s="8" t="s">
        <v>20</v>
      </c>
      <c r="D22" s="9">
        <v>32577.344011767669</v>
      </c>
      <c r="E22" s="9">
        <v>36734.708079754237</v>
      </c>
      <c r="F22" s="9">
        <f t="shared" si="0"/>
        <v>4157.3640679865675</v>
      </c>
    </row>
    <row r="23" spans="1:6" x14ac:dyDescent="0.35">
      <c r="A23" s="33"/>
      <c r="B23" s="8" t="s">
        <v>67</v>
      </c>
      <c r="C23" s="8" t="s">
        <v>14</v>
      </c>
      <c r="D23" s="9">
        <v>35754.27435625167</v>
      </c>
      <c r="E23" s="9">
        <v>36290.169404673186</v>
      </c>
      <c r="F23" s="9">
        <f t="shared" si="0"/>
        <v>535.89504842151655</v>
      </c>
    </row>
    <row r="24" spans="1:6" x14ac:dyDescent="0.35">
      <c r="A24" s="33"/>
      <c r="B24" s="8" t="s">
        <v>23</v>
      </c>
      <c r="C24" s="8" t="s">
        <v>23</v>
      </c>
      <c r="D24" s="9">
        <v>32121.078228409511</v>
      </c>
      <c r="E24" s="9">
        <v>33085.792995075833</v>
      </c>
      <c r="F24" s="9">
        <f t="shared" si="0"/>
        <v>964.71476666632225</v>
      </c>
    </row>
    <row r="25" spans="1:6" x14ac:dyDescent="0.35">
      <c r="A25" s="33"/>
      <c r="B25" s="35" t="s">
        <v>13</v>
      </c>
      <c r="C25" s="35" t="s">
        <v>13</v>
      </c>
      <c r="D25" s="36">
        <v>30135.420758768381</v>
      </c>
      <c r="E25" s="36">
        <v>31444.112590297911</v>
      </c>
      <c r="F25" s="36">
        <f t="shared" si="0"/>
        <v>1308.6918315295297</v>
      </c>
    </row>
    <row r="26" spans="1:6" x14ac:dyDescent="0.35">
      <c r="A26" s="33" t="s">
        <v>68</v>
      </c>
      <c r="B26" s="8" t="s">
        <v>49</v>
      </c>
      <c r="C26" s="8" t="s">
        <v>49</v>
      </c>
      <c r="D26" s="9">
        <v>29315.913315720562</v>
      </c>
      <c r="E26" s="9">
        <v>30226.34212094955</v>
      </c>
      <c r="F26" s="9">
        <f t="shared" si="0"/>
        <v>910.42880522898849</v>
      </c>
    </row>
    <row r="27" spans="1:6" x14ac:dyDescent="0.35">
      <c r="A27" s="33"/>
      <c r="B27" s="8" t="s">
        <v>8</v>
      </c>
      <c r="C27" s="8" t="s">
        <v>8</v>
      </c>
      <c r="D27" s="9">
        <v>29220.01944026335</v>
      </c>
      <c r="E27" s="9">
        <v>30220.14967116198</v>
      </c>
      <c r="F27" s="9">
        <f t="shared" si="0"/>
        <v>1000.1302308986305</v>
      </c>
    </row>
    <row r="28" spans="1:6" x14ac:dyDescent="0.35">
      <c r="A28" s="33"/>
      <c r="B28" s="8" t="s">
        <v>15</v>
      </c>
      <c r="C28" s="8" t="s">
        <v>15</v>
      </c>
      <c r="D28" s="9">
        <v>28003.869356033581</v>
      </c>
      <c r="E28" s="9">
        <v>29067.098626240549</v>
      </c>
      <c r="F28" s="9">
        <f t="shared" si="0"/>
        <v>1063.2292702069681</v>
      </c>
    </row>
    <row r="29" spans="1:6" x14ac:dyDescent="0.35">
      <c r="C29" s="13" t="s">
        <v>34</v>
      </c>
      <c r="D29" s="14">
        <v>34943.052845789731</v>
      </c>
      <c r="E29" s="14">
        <v>36012.511385402788</v>
      </c>
      <c r="F29" s="14">
        <f>E29-D29</f>
        <v>1069.4585396130569</v>
      </c>
    </row>
  </sheetData>
  <mergeCells count="5">
    <mergeCell ref="A3:A7"/>
    <mergeCell ref="A8:A12"/>
    <mergeCell ref="A13:A18"/>
    <mergeCell ref="A19:A25"/>
    <mergeCell ref="A26:A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zoomScale="70" zoomScaleNormal="70" workbookViewId="0">
      <selection activeCell="N24" sqref="N24"/>
    </sheetView>
  </sheetViews>
  <sheetFormatPr defaultRowHeight="14.5" x14ac:dyDescent="0.35"/>
  <cols>
    <col min="1" max="1" width="20.26953125" customWidth="1"/>
    <col min="2" max="2" width="10.453125" customWidth="1"/>
    <col min="3" max="3" width="11.1796875" customWidth="1"/>
    <col min="4" max="4" width="9.7265625" style="40" customWidth="1"/>
    <col min="5" max="5" width="10.81640625" style="17" customWidth="1"/>
    <col min="6" max="6" width="12.7265625" style="17" customWidth="1"/>
    <col min="7" max="7" width="4.26953125" style="17" customWidth="1"/>
    <col min="8" max="8" width="17.1796875" customWidth="1"/>
    <col min="9" max="9" width="11" customWidth="1"/>
  </cols>
  <sheetData>
    <row r="1" spans="1:12" x14ac:dyDescent="0.35">
      <c r="A1" s="1" t="s">
        <v>69</v>
      </c>
    </row>
    <row r="2" spans="1:12" ht="32.5" x14ac:dyDescent="0.35">
      <c r="A2" s="5" t="s">
        <v>70</v>
      </c>
      <c r="B2" s="5" t="s">
        <v>3</v>
      </c>
      <c r="C2" s="5" t="s">
        <v>4</v>
      </c>
      <c r="D2" s="5" t="s">
        <v>5</v>
      </c>
      <c r="E2" s="5" t="s">
        <v>71</v>
      </c>
      <c r="F2" s="7" t="s">
        <v>7</v>
      </c>
      <c r="H2" s="5" t="s">
        <v>70</v>
      </c>
      <c r="I2" s="41" t="s">
        <v>7</v>
      </c>
      <c r="L2" s="20" t="s">
        <v>72</v>
      </c>
    </row>
    <row r="3" spans="1:12" x14ac:dyDescent="0.35">
      <c r="A3" s="8" t="s">
        <v>73</v>
      </c>
      <c r="B3" s="9">
        <v>76450</v>
      </c>
      <c r="C3" s="9">
        <v>140675</v>
      </c>
      <c r="D3" s="9">
        <v>217125</v>
      </c>
      <c r="E3" s="9">
        <v>4356406</v>
      </c>
      <c r="F3" s="10">
        <f>D3/E3</f>
        <v>4.9840395959421593E-2</v>
      </c>
      <c r="H3" s="8" t="s">
        <v>74</v>
      </c>
      <c r="I3" s="42">
        <v>9.3143730205465314</v>
      </c>
      <c r="J3" s="43"/>
    </row>
    <row r="4" spans="1:12" x14ac:dyDescent="0.35">
      <c r="A4" s="8" t="s">
        <v>74</v>
      </c>
      <c r="B4" s="9">
        <v>4588</v>
      </c>
      <c r="C4" s="9">
        <v>7117</v>
      </c>
      <c r="D4" s="9">
        <v>11705</v>
      </c>
      <c r="E4" s="9">
        <v>125666</v>
      </c>
      <c r="F4" s="10">
        <f t="shared" ref="F4:F25" si="0">D4/E4</f>
        <v>9.3143730205465278E-2</v>
      </c>
      <c r="H4" s="8" t="s">
        <v>75</v>
      </c>
      <c r="I4" s="42">
        <v>7.7859022775792663</v>
      </c>
      <c r="J4" s="43"/>
    </row>
    <row r="5" spans="1:12" x14ac:dyDescent="0.35">
      <c r="A5" s="8" t="s">
        <v>76</v>
      </c>
      <c r="B5" s="9">
        <v>41221</v>
      </c>
      <c r="C5" s="9">
        <v>54473</v>
      </c>
      <c r="D5" s="9">
        <v>95694</v>
      </c>
      <c r="E5" s="9">
        <v>1550640</v>
      </c>
      <c r="F5" s="10">
        <f t="shared" si="0"/>
        <v>6.1712583191456429E-2</v>
      </c>
      <c r="H5" s="8" t="s">
        <v>77</v>
      </c>
      <c r="I5" s="42">
        <v>7.4818239949140457</v>
      </c>
      <c r="J5" s="43"/>
    </row>
    <row r="6" spans="1:12" x14ac:dyDescent="0.35">
      <c r="A6" s="8" t="s">
        <v>78</v>
      </c>
      <c r="B6" s="9">
        <v>138052</v>
      </c>
      <c r="C6" s="9">
        <v>272540</v>
      </c>
      <c r="D6" s="9">
        <v>410592</v>
      </c>
      <c r="E6" s="9">
        <v>10060574</v>
      </c>
      <c r="F6" s="10">
        <f t="shared" si="0"/>
        <v>4.0811985479158548E-2</v>
      </c>
      <c r="H6" s="8" t="s">
        <v>79</v>
      </c>
      <c r="I6" s="42">
        <v>6.8800710982373561</v>
      </c>
      <c r="J6" s="43"/>
    </row>
    <row r="7" spans="1:12" x14ac:dyDescent="0.35">
      <c r="A7" s="8" t="s">
        <v>80</v>
      </c>
      <c r="B7" s="9">
        <v>14926</v>
      </c>
      <c r="C7" s="9">
        <v>25558</v>
      </c>
      <c r="D7" s="9">
        <v>40484</v>
      </c>
      <c r="E7" s="9">
        <v>541098</v>
      </c>
      <c r="F7" s="10">
        <f t="shared" si="0"/>
        <v>7.4818239949140455E-2</v>
      </c>
      <c r="H7" s="8" t="s">
        <v>81</v>
      </c>
      <c r="I7" s="42">
        <v>6.7522616626201168</v>
      </c>
      <c r="J7" s="43"/>
    </row>
    <row r="8" spans="1:12" x14ac:dyDescent="0.35">
      <c r="A8" s="8" t="s">
        <v>82</v>
      </c>
      <c r="B8" s="9">
        <v>15282</v>
      </c>
      <c r="C8" s="9">
        <v>26075</v>
      </c>
      <c r="D8" s="9">
        <v>41357</v>
      </c>
      <c r="E8" s="9">
        <v>531178</v>
      </c>
      <c r="F8" s="10">
        <f t="shared" si="0"/>
        <v>7.7859022775792666E-2</v>
      </c>
      <c r="H8" s="8" t="s">
        <v>83</v>
      </c>
      <c r="I8" s="42">
        <v>6.6444009512128321</v>
      </c>
      <c r="J8" s="43"/>
    </row>
    <row r="9" spans="1:12" x14ac:dyDescent="0.35">
      <c r="A9" s="8" t="s">
        <v>84</v>
      </c>
      <c r="B9" s="9">
        <v>81266</v>
      </c>
      <c r="C9" s="9">
        <v>140516</v>
      </c>
      <c r="D9" s="9">
        <v>221782</v>
      </c>
      <c r="E9" s="9">
        <v>4905854</v>
      </c>
      <c r="F9" s="10">
        <f t="shared" si="0"/>
        <v>4.5207623382187895E-2</v>
      </c>
      <c r="H9" s="8" t="s">
        <v>76</v>
      </c>
      <c r="I9" s="42">
        <v>6.1712583191456432</v>
      </c>
      <c r="J9" s="43"/>
    </row>
    <row r="10" spans="1:12" x14ac:dyDescent="0.35">
      <c r="A10" s="8" t="s">
        <v>85</v>
      </c>
      <c r="B10" s="9">
        <v>36266</v>
      </c>
      <c r="C10" s="9">
        <v>47342</v>
      </c>
      <c r="D10" s="9">
        <v>83608</v>
      </c>
      <c r="E10" s="9">
        <v>1215220</v>
      </c>
      <c r="F10" s="10">
        <f t="shared" si="0"/>
        <v>6.8800710982373559E-2</v>
      </c>
      <c r="H10" s="8" t="s">
        <v>86</v>
      </c>
      <c r="I10" s="42">
        <v>5.8740187882218597</v>
      </c>
      <c r="J10" s="43"/>
    </row>
    <row r="11" spans="1:12" x14ac:dyDescent="0.35">
      <c r="A11" s="8" t="s">
        <v>87</v>
      </c>
      <c r="B11" s="9">
        <v>79971</v>
      </c>
      <c r="C11" s="9">
        <v>149022</v>
      </c>
      <c r="D11" s="9">
        <v>228993</v>
      </c>
      <c r="E11" s="9">
        <v>4459477</v>
      </c>
      <c r="F11" s="10">
        <f t="shared" si="0"/>
        <v>5.1349743478887773E-2</v>
      </c>
      <c r="H11" s="8" t="s">
        <v>88</v>
      </c>
      <c r="I11" s="42">
        <v>5.8621100113880855</v>
      </c>
      <c r="J11" s="43"/>
    </row>
    <row r="12" spans="1:12" x14ac:dyDescent="0.35">
      <c r="A12" s="8" t="s">
        <v>89</v>
      </c>
      <c r="B12" s="9">
        <v>82493</v>
      </c>
      <c r="C12" s="9">
        <v>129419</v>
      </c>
      <c r="D12" s="9">
        <v>211912</v>
      </c>
      <c r="E12" s="9">
        <v>3729641</v>
      </c>
      <c r="F12" s="10">
        <f t="shared" si="0"/>
        <v>5.6818337207253995E-2</v>
      </c>
      <c r="H12" s="8" t="s">
        <v>90</v>
      </c>
      <c r="I12" s="42">
        <v>5.8137331283822196</v>
      </c>
      <c r="J12" s="43"/>
    </row>
    <row r="13" spans="1:12" x14ac:dyDescent="0.35">
      <c r="A13" s="8" t="s">
        <v>91</v>
      </c>
      <c r="B13" s="9">
        <v>20210</v>
      </c>
      <c r="C13" s="9">
        <v>30211</v>
      </c>
      <c r="D13" s="9">
        <v>50421</v>
      </c>
      <c r="E13" s="9">
        <v>882015</v>
      </c>
      <c r="F13" s="10">
        <f t="shared" si="0"/>
        <v>5.7165694460978557E-2</v>
      </c>
      <c r="H13" s="8" t="s">
        <v>91</v>
      </c>
      <c r="I13" s="42">
        <v>5.7165694460978553</v>
      </c>
      <c r="J13" s="43"/>
    </row>
    <row r="14" spans="1:12" x14ac:dyDescent="0.35">
      <c r="A14" s="8" t="s">
        <v>92</v>
      </c>
      <c r="B14" s="9">
        <v>31308</v>
      </c>
      <c r="C14" s="9">
        <v>50551</v>
      </c>
      <c r="D14" s="9">
        <v>81859</v>
      </c>
      <c r="E14" s="9">
        <v>1525271</v>
      </c>
      <c r="F14" s="10">
        <f t="shared" si="0"/>
        <v>5.3668495631268145E-2</v>
      </c>
      <c r="H14" s="8" t="s">
        <v>89</v>
      </c>
      <c r="I14" s="42">
        <v>5.6818337207253995</v>
      </c>
      <c r="J14" s="43"/>
    </row>
    <row r="15" spans="1:12" x14ac:dyDescent="0.35">
      <c r="A15" s="8" t="s">
        <v>81</v>
      </c>
      <c r="B15" s="9">
        <v>193428</v>
      </c>
      <c r="C15" s="9">
        <v>203543</v>
      </c>
      <c r="D15" s="9">
        <v>396971</v>
      </c>
      <c r="E15" s="9">
        <v>5879082</v>
      </c>
      <c r="F15" s="10">
        <f t="shared" si="0"/>
        <v>6.7522616626201168E-2</v>
      </c>
      <c r="H15" s="44" t="s">
        <v>93</v>
      </c>
      <c r="I15" s="42">
        <v>5.4374113664435262</v>
      </c>
      <c r="J15" s="43"/>
    </row>
    <row r="16" spans="1:12" x14ac:dyDescent="0.35">
      <c r="A16" s="44" t="s">
        <v>93</v>
      </c>
      <c r="B16" s="45">
        <v>30576</v>
      </c>
      <c r="C16" s="45">
        <v>40740</v>
      </c>
      <c r="D16" s="45">
        <v>71316</v>
      </c>
      <c r="E16" s="45">
        <v>1311580</v>
      </c>
      <c r="F16" s="46">
        <f t="shared" si="0"/>
        <v>5.4374113664435259E-2</v>
      </c>
      <c r="H16" s="8" t="s">
        <v>94</v>
      </c>
      <c r="I16" s="42">
        <v>5.4026977788115778</v>
      </c>
      <c r="J16" s="43"/>
    </row>
    <row r="17" spans="1:10" x14ac:dyDescent="0.35">
      <c r="A17" s="8" t="s">
        <v>86</v>
      </c>
      <c r="B17" s="9">
        <v>8717</v>
      </c>
      <c r="C17" s="9">
        <v>9235</v>
      </c>
      <c r="D17" s="9">
        <v>17952</v>
      </c>
      <c r="E17" s="9">
        <v>305617</v>
      </c>
      <c r="F17" s="10">
        <f t="shared" si="0"/>
        <v>5.8740187882218596E-2</v>
      </c>
      <c r="H17" s="8" t="s">
        <v>92</v>
      </c>
      <c r="I17" s="42">
        <v>5.3668495631268147</v>
      </c>
      <c r="J17" s="43"/>
    </row>
    <row r="18" spans="1:10" x14ac:dyDescent="0.35">
      <c r="A18" s="8" t="s">
        <v>95</v>
      </c>
      <c r="B18" s="9">
        <v>134753</v>
      </c>
      <c r="C18" s="9">
        <v>143908</v>
      </c>
      <c r="D18" s="9">
        <v>278661</v>
      </c>
      <c r="E18" s="9">
        <v>5801692</v>
      </c>
      <c r="F18" s="10">
        <f t="shared" si="0"/>
        <v>4.8030988201372977E-2</v>
      </c>
      <c r="H18" s="47" t="s">
        <v>96</v>
      </c>
      <c r="I18" s="42">
        <v>5.3029590381610889</v>
      </c>
      <c r="J18" s="43"/>
    </row>
    <row r="19" spans="1:10" x14ac:dyDescent="0.35">
      <c r="A19" s="8" t="s">
        <v>97</v>
      </c>
      <c r="B19" s="9">
        <v>104388</v>
      </c>
      <c r="C19" s="9">
        <v>103629</v>
      </c>
      <c r="D19" s="9">
        <v>208017</v>
      </c>
      <c r="E19" s="9">
        <v>4029053</v>
      </c>
      <c r="F19" s="10">
        <f t="shared" si="0"/>
        <v>5.1629253822176077E-2</v>
      </c>
      <c r="H19" s="8" t="s">
        <v>97</v>
      </c>
      <c r="I19" s="42">
        <v>5.1629253822176073</v>
      </c>
      <c r="J19" s="43"/>
    </row>
    <row r="20" spans="1:10" x14ac:dyDescent="0.35">
      <c r="A20" s="8" t="s">
        <v>88</v>
      </c>
      <c r="B20" s="9">
        <v>15193</v>
      </c>
      <c r="C20" s="9">
        <v>17803</v>
      </c>
      <c r="D20" s="9">
        <v>32996</v>
      </c>
      <c r="E20" s="9">
        <v>562869</v>
      </c>
      <c r="F20" s="10">
        <f t="shared" si="0"/>
        <v>5.8621100113880852E-2</v>
      </c>
      <c r="H20" s="8" t="s">
        <v>87</v>
      </c>
      <c r="I20" s="42">
        <v>5.134974347888777</v>
      </c>
      <c r="J20" s="43"/>
    </row>
    <row r="21" spans="1:10" x14ac:dyDescent="0.35">
      <c r="A21" s="8" t="s">
        <v>90</v>
      </c>
      <c r="B21" s="9">
        <v>59204</v>
      </c>
      <c r="C21" s="9">
        <v>53997</v>
      </c>
      <c r="D21" s="9">
        <v>113201</v>
      </c>
      <c r="E21" s="9">
        <v>1947131</v>
      </c>
      <c r="F21" s="10">
        <f t="shared" si="0"/>
        <v>5.8137331283822195E-2</v>
      </c>
      <c r="H21" s="8" t="s">
        <v>73</v>
      </c>
      <c r="I21" s="42">
        <v>4.9840395959421597</v>
      </c>
      <c r="J21" s="43"/>
    </row>
    <row r="22" spans="1:10" x14ac:dyDescent="0.35">
      <c r="A22" s="8" t="s">
        <v>94</v>
      </c>
      <c r="B22" s="9">
        <v>134466</v>
      </c>
      <c r="C22" s="9">
        <v>135663</v>
      </c>
      <c r="D22" s="9">
        <v>270129</v>
      </c>
      <c r="E22" s="9">
        <v>4999891</v>
      </c>
      <c r="F22" s="10">
        <f t="shared" si="0"/>
        <v>5.4026977788115778E-2</v>
      </c>
      <c r="H22" s="8" t="s">
        <v>95</v>
      </c>
      <c r="I22" s="42">
        <v>4.8030988201372979</v>
      </c>
      <c r="J22" s="43"/>
    </row>
    <row r="23" spans="1:10" x14ac:dyDescent="0.35">
      <c r="A23" s="8" t="s">
        <v>83</v>
      </c>
      <c r="B23" s="9">
        <v>52387</v>
      </c>
      <c r="C23" s="9">
        <v>56554</v>
      </c>
      <c r="D23" s="9">
        <v>108941</v>
      </c>
      <c r="E23" s="9">
        <v>1639591</v>
      </c>
      <c r="F23" s="10">
        <f t="shared" si="0"/>
        <v>6.6444009512128324E-2</v>
      </c>
      <c r="H23" s="8" t="s">
        <v>84</v>
      </c>
      <c r="I23" s="42">
        <v>4.5207623382187894</v>
      </c>
      <c r="J23" s="43"/>
    </row>
    <row r="24" spans="1:10" x14ac:dyDescent="0.35">
      <c r="A24" s="8" t="s">
        <v>98</v>
      </c>
      <c r="B24" s="9">
        <v>4208</v>
      </c>
      <c r="C24" s="9">
        <v>2918</v>
      </c>
      <c r="D24" s="9">
        <v>7126</v>
      </c>
      <c r="E24" s="9"/>
      <c r="F24" s="10"/>
      <c r="H24" s="8" t="s">
        <v>78</v>
      </c>
      <c r="I24" s="42">
        <v>4.0811985479158546</v>
      </c>
      <c r="J24" s="43"/>
    </row>
    <row r="25" spans="1:10" x14ac:dyDescent="0.35">
      <c r="A25" s="13" t="s">
        <v>5</v>
      </c>
      <c r="B25" s="14">
        <v>1359353</v>
      </c>
      <c r="C25" s="14">
        <v>1841489</v>
      </c>
      <c r="D25" s="14">
        <v>3200842</v>
      </c>
      <c r="E25" s="14">
        <f>SUM(E3:E23)</f>
        <v>60359546</v>
      </c>
      <c r="F25" s="15">
        <f t="shared" si="0"/>
        <v>5.302959038161089E-2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zoomScaleNormal="100" workbookViewId="0">
      <selection activeCell="J1" sqref="J1"/>
    </sheetView>
  </sheetViews>
  <sheetFormatPr defaultRowHeight="14.5" x14ac:dyDescent="0.35"/>
  <cols>
    <col min="1" max="1" width="20.81640625" style="17" customWidth="1"/>
    <col min="2" max="2" width="11.54296875" style="17" customWidth="1"/>
    <col min="3" max="3" width="12.54296875" style="17" customWidth="1"/>
    <col min="4" max="4" width="15.1796875" customWidth="1"/>
    <col min="5" max="5" width="12.1796875" customWidth="1"/>
    <col min="7" max="7" width="11.81640625" bestFit="1" customWidth="1"/>
  </cols>
  <sheetData>
    <row r="1" spans="1:11" x14ac:dyDescent="0.35">
      <c r="A1" s="1" t="s">
        <v>99</v>
      </c>
      <c r="J1" s="1" t="s">
        <v>100</v>
      </c>
      <c r="K1" s="23"/>
    </row>
    <row r="2" spans="1:11" ht="21" x14ac:dyDescent="0.35">
      <c r="A2" s="48" t="s">
        <v>70</v>
      </c>
      <c r="B2" s="49">
        <v>2010</v>
      </c>
      <c r="C2" s="49">
        <v>2018</v>
      </c>
      <c r="D2" s="22" t="s">
        <v>38</v>
      </c>
      <c r="E2" s="22" t="s">
        <v>39</v>
      </c>
      <c r="G2" s="48" t="s">
        <v>70</v>
      </c>
      <c r="H2" s="22" t="s">
        <v>39</v>
      </c>
      <c r="J2" s="12"/>
    </row>
    <row r="3" spans="1:11" x14ac:dyDescent="0.35">
      <c r="A3" s="8" t="s">
        <v>73</v>
      </c>
      <c r="B3" s="9">
        <v>225191</v>
      </c>
      <c r="C3" s="9">
        <v>217125</v>
      </c>
      <c r="D3" s="9">
        <f t="shared" ref="D3:D25" si="0">C3-B3</f>
        <v>-8066</v>
      </c>
      <c r="E3" s="10">
        <f t="shared" ref="E3:E25" si="1">D3/B3</f>
        <v>-3.5818482976673137E-2</v>
      </c>
      <c r="G3" s="8" t="s">
        <v>77</v>
      </c>
      <c r="H3" s="11">
        <v>11.455551578889409</v>
      </c>
      <c r="I3" s="50"/>
    </row>
    <row r="4" spans="1:11" x14ac:dyDescent="0.35">
      <c r="A4" s="8" t="s">
        <v>74</v>
      </c>
      <c r="B4" s="9">
        <v>12005</v>
      </c>
      <c r="C4" s="9">
        <v>11705</v>
      </c>
      <c r="D4" s="9">
        <f t="shared" si="0"/>
        <v>-300</v>
      </c>
      <c r="E4" s="10">
        <f t="shared" si="1"/>
        <v>-2.4989587671803416E-2</v>
      </c>
      <c r="G4" s="8" t="s">
        <v>101</v>
      </c>
      <c r="H4" s="11">
        <v>3.8755211734565731</v>
      </c>
      <c r="I4" s="50"/>
    </row>
    <row r="5" spans="1:11" x14ac:dyDescent="0.35">
      <c r="A5" s="8" t="s">
        <v>76</v>
      </c>
      <c r="B5" s="9">
        <v>101720</v>
      </c>
      <c r="C5" s="9">
        <v>95694</v>
      </c>
      <c r="D5" s="9">
        <f t="shared" si="0"/>
        <v>-6026</v>
      </c>
      <c r="E5" s="10">
        <f t="shared" si="1"/>
        <v>-5.92410538733779E-2</v>
      </c>
      <c r="G5" s="8" t="s">
        <v>83</v>
      </c>
      <c r="H5" s="11">
        <v>1.7218035986068705</v>
      </c>
      <c r="I5" s="50"/>
    </row>
    <row r="6" spans="1:11" x14ac:dyDescent="0.35">
      <c r="A6" s="8" t="s">
        <v>78</v>
      </c>
      <c r="B6" s="9">
        <v>413940</v>
      </c>
      <c r="C6" s="9">
        <v>410592</v>
      </c>
      <c r="D6" s="9">
        <f t="shared" si="0"/>
        <v>-3348</v>
      </c>
      <c r="E6" s="10">
        <f t="shared" si="1"/>
        <v>-8.0881287143064213E-3</v>
      </c>
      <c r="G6" s="8" t="s">
        <v>91</v>
      </c>
      <c r="H6" s="11">
        <v>0.90658021133525457</v>
      </c>
      <c r="I6" s="50"/>
    </row>
    <row r="7" spans="1:11" x14ac:dyDescent="0.35">
      <c r="A7" s="8" t="s">
        <v>80</v>
      </c>
      <c r="B7" s="9">
        <v>36323</v>
      </c>
      <c r="C7" s="9">
        <v>40484</v>
      </c>
      <c r="D7" s="9">
        <f t="shared" si="0"/>
        <v>4161</v>
      </c>
      <c r="E7" s="10">
        <f t="shared" si="1"/>
        <v>0.11455551578889409</v>
      </c>
      <c r="G7" s="8" t="s">
        <v>78</v>
      </c>
      <c r="H7" s="11">
        <v>-0.80881287143064218</v>
      </c>
      <c r="I7" s="50"/>
    </row>
    <row r="8" spans="1:11" x14ac:dyDescent="0.35">
      <c r="A8" s="8" t="s">
        <v>82</v>
      </c>
      <c r="B8" s="9">
        <v>39814</v>
      </c>
      <c r="C8" s="9">
        <v>41357</v>
      </c>
      <c r="D8" s="9">
        <f t="shared" si="0"/>
        <v>1543</v>
      </c>
      <c r="E8" s="10">
        <f t="shared" si="1"/>
        <v>3.8755211734565732E-2</v>
      </c>
      <c r="G8" s="8" t="s">
        <v>89</v>
      </c>
      <c r="H8" s="11">
        <v>-0.91458282679035674</v>
      </c>
      <c r="I8" s="50"/>
    </row>
    <row r="9" spans="1:11" x14ac:dyDescent="0.35">
      <c r="A9" s="8" t="s">
        <v>84</v>
      </c>
      <c r="B9" s="9">
        <v>231282</v>
      </c>
      <c r="C9" s="9">
        <v>221782</v>
      </c>
      <c r="D9" s="9">
        <f t="shared" si="0"/>
        <v>-9500</v>
      </c>
      <c r="E9" s="10">
        <f t="shared" si="1"/>
        <v>-4.1075397134234401E-2</v>
      </c>
      <c r="G9" s="8" t="s">
        <v>87</v>
      </c>
      <c r="H9" s="11">
        <v>-1.2659046518546624</v>
      </c>
      <c r="I9" s="50"/>
    </row>
    <row r="10" spans="1:11" x14ac:dyDescent="0.35">
      <c r="A10" s="8" t="s">
        <v>85</v>
      </c>
      <c r="B10" s="9">
        <v>86951</v>
      </c>
      <c r="C10" s="9">
        <v>83608</v>
      </c>
      <c r="D10" s="9">
        <f t="shared" si="0"/>
        <v>-3343</v>
      </c>
      <c r="E10" s="10">
        <f t="shared" si="1"/>
        <v>-3.8446941380777679E-2</v>
      </c>
      <c r="G10" s="44" t="s">
        <v>93</v>
      </c>
      <c r="H10" s="51">
        <v>-2.175523305259115</v>
      </c>
      <c r="I10" s="50"/>
    </row>
    <row r="11" spans="1:11" x14ac:dyDescent="0.35">
      <c r="A11" s="8" t="s">
        <v>87</v>
      </c>
      <c r="B11" s="9">
        <v>231929</v>
      </c>
      <c r="C11" s="9">
        <v>228993</v>
      </c>
      <c r="D11" s="9">
        <f t="shared" si="0"/>
        <v>-2936</v>
      </c>
      <c r="E11" s="10">
        <f t="shared" si="1"/>
        <v>-1.2659046518546624E-2</v>
      </c>
      <c r="G11" s="8" t="s">
        <v>92</v>
      </c>
      <c r="H11" s="11">
        <v>-2.2742466930901104</v>
      </c>
      <c r="I11" s="50"/>
    </row>
    <row r="12" spans="1:11" x14ac:dyDescent="0.35">
      <c r="A12" s="8" t="s">
        <v>89</v>
      </c>
      <c r="B12" s="9">
        <v>213868</v>
      </c>
      <c r="C12" s="9">
        <v>211912</v>
      </c>
      <c r="D12" s="9">
        <f t="shared" si="0"/>
        <v>-1956</v>
      </c>
      <c r="E12" s="10">
        <f t="shared" si="1"/>
        <v>-9.1458282679035673E-3</v>
      </c>
      <c r="G12" s="8" t="s">
        <v>74</v>
      </c>
      <c r="H12" s="11">
        <v>-2.4989587671803415</v>
      </c>
      <c r="I12" s="50"/>
    </row>
    <row r="13" spans="1:11" x14ac:dyDescent="0.35">
      <c r="A13" s="8" t="s">
        <v>91</v>
      </c>
      <c r="B13" s="9">
        <v>49968</v>
      </c>
      <c r="C13" s="9">
        <v>50421</v>
      </c>
      <c r="D13" s="9">
        <f t="shared" si="0"/>
        <v>453</v>
      </c>
      <c r="E13" s="10">
        <f t="shared" si="1"/>
        <v>9.0658021133525456E-3</v>
      </c>
      <c r="G13" s="13" t="s">
        <v>96</v>
      </c>
      <c r="H13" s="16">
        <v>-3.3227096831872882</v>
      </c>
      <c r="I13" s="50"/>
    </row>
    <row r="14" spans="1:11" x14ac:dyDescent="0.35">
      <c r="A14" s="8" t="s">
        <v>92</v>
      </c>
      <c r="B14" s="9">
        <v>83764</v>
      </c>
      <c r="C14" s="9">
        <v>81859</v>
      </c>
      <c r="D14" s="9">
        <f t="shared" si="0"/>
        <v>-1905</v>
      </c>
      <c r="E14" s="10">
        <f t="shared" si="1"/>
        <v>-2.2742466930901102E-2</v>
      </c>
      <c r="G14" s="8" t="s">
        <v>81</v>
      </c>
      <c r="H14" s="11">
        <v>-3.3517716890085656</v>
      </c>
      <c r="I14" s="50"/>
    </row>
    <row r="15" spans="1:11" x14ac:dyDescent="0.35">
      <c r="A15" s="8" t="s">
        <v>81</v>
      </c>
      <c r="B15" s="9">
        <v>410738</v>
      </c>
      <c r="C15" s="9">
        <v>396971</v>
      </c>
      <c r="D15" s="9">
        <f t="shared" si="0"/>
        <v>-13767</v>
      </c>
      <c r="E15" s="10">
        <f t="shared" si="1"/>
        <v>-3.3517716890085654E-2</v>
      </c>
      <c r="G15" s="8" t="s">
        <v>73</v>
      </c>
      <c r="H15" s="11">
        <v>-3.5818482976673138</v>
      </c>
      <c r="I15" s="50"/>
    </row>
    <row r="16" spans="1:11" x14ac:dyDescent="0.35">
      <c r="A16" s="44" t="s">
        <v>93</v>
      </c>
      <c r="B16" s="45">
        <v>72902</v>
      </c>
      <c r="C16" s="45">
        <v>71316</v>
      </c>
      <c r="D16" s="45">
        <f t="shared" si="0"/>
        <v>-1586</v>
      </c>
      <c r="E16" s="46">
        <f t="shared" si="1"/>
        <v>-2.1755233052591149E-2</v>
      </c>
      <c r="G16" s="8" t="s">
        <v>79</v>
      </c>
      <c r="H16" s="11">
        <v>-3.8446941380777679</v>
      </c>
      <c r="I16" s="50"/>
    </row>
    <row r="17" spans="1:9" x14ac:dyDescent="0.35">
      <c r="A17" s="8" t="s">
        <v>86</v>
      </c>
      <c r="B17" s="9">
        <v>19976</v>
      </c>
      <c r="C17" s="9">
        <v>17952</v>
      </c>
      <c r="D17" s="9">
        <f t="shared" si="0"/>
        <v>-2024</v>
      </c>
      <c r="E17" s="10">
        <f t="shared" si="1"/>
        <v>-0.1013215859030837</v>
      </c>
      <c r="G17" s="8" t="s">
        <v>94</v>
      </c>
      <c r="H17" s="11">
        <v>-3.9421794712230853</v>
      </c>
      <c r="I17" s="50"/>
    </row>
    <row r="18" spans="1:9" x14ac:dyDescent="0.35">
      <c r="A18" s="8" t="s">
        <v>95</v>
      </c>
      <c r="B18" s="9">
        <v>308378</v>
      </c>
      <c r="C18" s="9">
        <v>278661</v>
      </c>
      <c r="D18" s="9">
        <f t="shared" si="0"/>
        <v>-29717</v>
      </c>
      <c r="E18" s="10">
        <f t="shared" si="1"/>
        <v>-9.6365499484399014E-2</v>
      </c>
      <c r="G18" s="8" t="s">
        <v>84</v>
      </c>
      <c r="H18" s="11">
        <v>-4.1075397134234404</v>
      </c>
      <c r="I18" s="50"/>
    </row>
    <row r="19" spans="1:9" x14ac:dyDescent="0.35">
      <c r="A19" s="8" t="s">
        <v>97</v>
      </c>
      <c r="B19" s="9">
        <v>219686</v>
      </c>
      <c r="C19" s="9">
        <v>208017</v>
      </c>
      <c r="D19" s="9">
        <f t="shared" si="0"/>
        <v>-11669</v>
      </c>
      <c r="E19" s="10">
        <f t="shared" si="1"/>
        <v>-5.3116721138352009E-2</v>
      </c>
      <c r="G19" s="8" t="s">
        <v>97</v>
      </c>
      <c r="H19" s="11">
        <v>-5.3116721138352005</v>
      </c>
      <c r="I19" s="50"/>
    </row>
    <row r="20" spans="1:9" x14ac:dyDescent="0.35">
      <c r="A20" s="8" t="s">
        <v>88</v>
      </c>
      <c r="B20" s="9">
        <v>35600</v>
      </c>
      <c r="C20" s="9">
        <v>32996</v>
      </c>
      <c r="D20" s="9">
        <f t="shared" si="0"/>
        <v>-2604</v>
      </c>
      <c r="E20" s="10">
        <f t="shared" si="1"/>
        <v>-7.3146067415730334E-2</v>
      </c>
      <c r="G20" s="8" t="s">
        <v>76</v>
      </c>
      <c r="H20" s="11">
        <v>-5.9241053873377902</v>
      </c>
      <c r="I20" s="50"/>
    </row>
    <row r="21" spans="1:9" x14ac:dyDescent="0.35">
      <c r="A21" s="8" t="s">
        <v>90</v>
      </c>
      <c r="B21" s="9">
        <v>120556</v>
      </c>
      <c r="C21" s="9">
        <v>113201</v>
      </c>
      <c r="D21" s="9">
        <f t="shared" si="0"/>
        <v>-7355</v>
      </c>
      <c r="E21" s="10">
        <f t="shared" si="1"/>
        <v>-6.1008991671920101E-2</v>
      </c>
      <c r="G21" s="8" t="s">
        <v>90</v>
      </c>
      <c r="H21" s="11">
        <v>-6.1008991671920105</v>
      </c>
      <c r="I21" s="50"/>
    </row>
    <row r="22" spans="1:9" x14ac:dyDescent="0.35">
      <c r="A22" s="8" t="s">
        <v>94</v>
      </c>
      <c r="B22" s="9">
        <v>281215</v>
      </c>
      <c r="C22" s="9">
        <v>270129</v>
      </c>
      <c r="D22" s="9">
        <f t="shared" si="0"/>
        <v>-11086</v>
      </c>
      <c r="E22" s="10">
        <f t="shared" si="1"/>
        <v>-3.9421794712230854E-2</v>
      </c>
      <c r="G22" s="8" t="s">
        <v>88</v>
      </c>
      <c r="H22" s="11">
        <v>-7.3146067415730336</v>
      </c>
      <c r="I22" s="50"/>
    </row>
    <row r="23" spans="1:9" x14ac:dyDescent="0.35">
      <c r="A23" s="8" t="s">
        <v>83</v>
      </c>
      <c r="B23" s="9">
        <v>107097</v>
      </c>
      <c r="C23" s="9">
        <v>108941</v>
      </c>
      <c r="D23" s="9">
        <f t="shared" si="0"/>
        <v>1844</v>
      </c>
      <c r="E23" s="10">
        <f t="shared" si="1"/>
        <v>1.7218035986068705E-2</v>
      </c>
      <c r="G23" s="8" t="s">
        <v>95</v>
      </c>
      <c r="H23" s="11">
        <v>-9.6365499484399013</v>
      </c>
      <c r="I23" s="50"/>
    </row>
    <row r="24" spans="1:9" x14ac:dyDescent="0.35">
      <c r="A24" s="8" t="s">
        <v>98</v>
      </c>
      <c r="B24" s="9">
        <v>7949</v>
      </c>
      <c r="C24" s="9">
        <v>7126</v>
      </c>
      <c r="D24" s="9">
        <f t="shared" si="0"/>
        <v>-823</v>
      </c>
      <c r="E24" s="10">
        <f t="shared" si="1"/>
        <v>-0.10353503585356649</v>
      </c>
      <c r="G24" s="8" t="s">
        <v>86</v>
      </c>
      <c r="H24" s="11">
        <v>-10.13215859030837</v>
      </c>
      <c r="I24" s="50"/>
    </row>
    <row r="25" spans="1:9" x14ac:dyDescent="0.35">
      <c r="A25" s="13" t="s">
        <v>5</v>
      </c>
      <c r="B25" s="14">
        <v>3310852</v>
      </c>
      <c r="C25" s="14">
        <v>3200842</v>
      </c>
      <c r="D25" s="14">
        <f t="shared" si="0"/>
        <v>-110010</v>
      </c>
      <c r="E25" s="15">
        <f t="shared" si="1"/>
        <v>-3.3227096831872881E-2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topLeftCell="A19" zoomScale="85" zoomScaleNormal="85" workbookViewId="0">
      <selection activeCell="H36" sqref="H36"/>
    </sheetView>
  </sheetViews>
  <sheetFormatPr defaultRowHeight="14.5" x14ac:dyDescent="0.35"/>
  <cols>
    <col min="1" max="1" width="20.26953125" customWidth="1"/>
    <col min="2" max="2" width="12.453125" customWidth="1"/>
    <col min="3" max="3" width="15" customWidth="1"/>
    <col min="4" max="4" width="14" customWidth="1"/>
    <col min="5" max="5" width="11.26953125" customWidth="1"/>
  </cols>
  <sheetData>
    <row r="1" spans="1:11" x14ac:dyDescent="0.35">
      <c r="A1" s="1" t="s">
        <v>102</v>
      </c>
      <c r="B1" s="1"/>
      <c r="C1" s="1"/>
      <c r="D1" s="52"/>
      <c r="E1" s="52"/>
    </row>
    <row r="2" spans="1:11" x14ac:dyDescent="0.35">
      <c r="A2" s="48" t="s">
        <v>70</v>
      </c>
      <c r="B2" s="5" t="s">
        <v>3</v>
      </c>
      <c r="C2" s="5" t="s">
        <v>4</v>
      </c>
      <c r="D2" s="5" t="s">
        <v>5</v>
      </c>
      <c r="E2" s="6" t="s">
        <v>103</v>
      </c>
      <c r="I2" t="s">
        <v>104</v>
      </c>
      <c r="J2" t="s">
        <v>105</v>
      </c>
    </row>
    <row r="3" spans="1:11" x14ac:dyDescent="0.35">
      <c r="A3" s="8" t="s">
        <v>78</v>
      </c>
      <c r="B3" s="9">
        <v>138052</v>
      </c>
      <c r="C3" s="9">
        <v>272540</v>
      </c>
      <c r="D3" s="9">
        <v>410592</v>
      </c>
      <c r="E3" s="10">
        <f t="shared" ref="E3:E25" si="0">D3/D$25</f>
        <v>0.12827624731242593</v>
      </c>
      <c r="G3" s="17">
        <f>C3-B3</f>
        <v>134488</v>
      </c>
      <c r="I3" s="43">
        <f>B3/D3*100</f>
        <v>33.622671654586547</v>
      </c>
      <c r="J3" s="43">
        <f>C3/D3*100</f>
        <v>66.37732834541346</v>
      </c>
      <c r="K3" s="53">
        <f>J3-I3</f>
        <v>32.754656690826913</v>
      </c>
    </row>
    <row r="4" spans="1:11" x14ac:dyDescent="0.35">
      <c r="A4" s="8" t="s">
        <v>81</v>
      </c>
      <c r="B4" s="9">
        <v>193428</v>
      </c>
      <c r="C4" s="9">
        <v>203543</v>
      </c>
      <c r="D4" s="9">
        <v>396971</v>
      </c>
      <c r="E4" s="10">
        <f t="shared" si="0"/>
        <v>0.12402080452580914</v>
      </c>
      <c r="G4" s="17">
        <f t="shared" ref="G4:G25" si="1">C4-B4</f>
        <v>10115</v>
      </c>
      <c r="I4" s="43">
        <f t="shared" ref="I4:I25" si="2">B4/D4*100</f>
        <v>48.72597746434878</v>
      </c>
      <c r="J4" s="43">
        <f t="shared" ref="J4:J24" si="3">C4/D4*100</f>
        <v>51.27402253565122</v>
      </c>
      <c r="K4" s="50">
        <f t="shared" ref="K4:K25" si="4">J4-I4</f>
        <v>2.5480450713024396</v>
      </c>
    </row>
    <row r="5" spans="1:11" x14ac:dyDescent="0.35">
      <c r="A5" s="8" t="s">
        <v>95</v>
      </c>
      <c r="B5" s="9">
        <v>134753</v>
      </c>
      <c r="C5" s="9">
        <v>143908</v>
      </c>
      <c r="D5" s="9">
        <v>278661</v>
      </c>
      <c r="E5" s="10">
        <f t="shared" si="0"/>
        <v>8.705865519135278E-2</v>
      </c>
      <c r="G5" s="17">
        <f t="shared" si="1"/>
        <v>9155</v>
      </c>
      <c r="I5" s="43">
        <f t="shared" si="2"/>
        <v>48.357323055612369</v>
      </c>
      <c r="J5" s="43">
        <f t="shared" si="3"/>
        <v>51.642676944387624</v>
      </c>
      <c r="K5" s="50">
        <f t="shared" si="4"/>
        <v>3.2853538887752549</v>
      </c>
    </row>
    <row r="6" spans="1:11" x14ac:dyDescent="0.35">
      <c r="A6" s="8" t="s">
        <v>94</v>
      </c>
      <c r="B6" s="9">
        <v>134466</v>
      </c>
      <c r="C6" s="9">
        <v>135663</v>
      </c>
      <c r="D6" s="9">
        <v>270129</v>
      </c>
      <c r="E6" s="10">
        <f t="shared" si="0"/>
        <v>8.4393106563835391E-2</v>
      </c>
      <c r="G6" s="17">
        <f t="shared" si="1"/>
        <v>1197</v>
      </c>
      <c r="I6" s="43">
        <f t="shared" si="2"/>
        <v>49.778439190164697</v>
      </c>
      <c r="J6" s="43">
        <f t="shared" si="3"/>
        <v>50.221560809835296</v>
      </c>
      <c r="K6" s="50">
        <f t="shared" si="4"/>
        <v>0.44312161967059893</v>
      </c>
    </row>
    <row r="7" spans="1:11" x14ac:dyDescent="0.35">
      <c r="A7" s="8" t="s">
        <v>87</v>
      </c>
      <c r="B7" s="9">
        <v>79971</v>
      </c>
      <c r="C7" s="9">
        <v>149022</v>
      </c>
      <c r="D7" s="9">
        <v>228993</v>
      </c>
      <c r="E7" s="10">
        <f t="shared" si="0"/>
        <v>7.15414881459316E-2</v>
      </c>
      <c r="G7" s="17">
        <f t="shared" si="1"/>
        <v>69051</v>
      </c>
      <c r="I7" s="43">
        <f t="shared" si="2"/>
        <v>34.922901573410542</v>
      </c>
      <c r="J7" s="43">
        <f t="shared" si="3"/>
        <v>65.077098426589458</v>
      </c>
      <c r="K7" s="53">
        <f t="shared" si="4"/>
        <v>30.154196853178917</v>
      </c>
    </row>
    <row r="8" spans="1:11" x14ac:dyDescent="0.35">
      <c r="A8" s="8" t="s">
        <v>84</v>
      </c>
      <c r="B8" s="9">
        <v>81266</v>
      </c>
      <c r="C8" s="9">
        <v>140516</v>
      </c>
      <c r="D8" s="9">
        <v>221782</v>
      </c>
      <c r="E8" s="10">
        <f t="shared" si="0"/>
        <v>6.9288643425698612E-2</v>
      </c>
      <c r="G8" s="17">
        <f t="shared" si="1"/>
        <v>59250</v>
      </c>
      <c r="I8" s="43">
        <f t="shared" si="2"/>
        <v>36.642288373267448</v>
      </c>
      <c r="J8" s="43">
        <f t="shared" si="3"/>
        <v>63.357711626732559</v>
      </c>
      <c r="K8" s="50">
        <f t="shared" si="4"/>
        <v>26.715423253465111</v>
      </c>
    </row>
    <row r="9" spans="1:11" x14ac:dyDescent="0.35">
      <c r="A9" s="8" t="s">
        <v>73</v>
      </c>
      <c r="B9" s="9">
        <v>76450</v>
      </c>
      <c r="C9" s="9">
        <v>140675</v>
      </c>
      <c r="D9" s="9">
        <v>217125</v>
      </c>
      <c r="E9" s="10">
        <f t="shared" si="0"/>
        <v>6.7833713754068464E-2</v>
      </c>
      <c r="G9" s="17">
        <f t="shared" si="1"/>
        <v>64225</v>
      </c>
      <c r="I9" s="43">
        <f t="shared" si="2"/>
        <v>35.210132412204956</v>
      </c>
      <c r="J9" s="43">
        <f t="shared" si="3"/>
        <v>64.789867587795044</v>
      </c>
      <c r="K9" s="53">
        <f t="shared" si="4"/>
        <v>29.579735175590088</v>
      </c>
    </row>
    <row r="10" spans="1:11" x14ac:dyDescent="0.35">
      <c r="A10" s="8" t="s">
        <v>89</v>
      </c>
      <c r="B10" s="9">
        <v>82493</v>
      </c>
      <c r="C10" s="9">
        <v>129419</v>
      </c>
      <c r="D10" s="9">
        <v>211912</v>
      </c>
      <c r="E10" s="10">
        <f t="shared" si="0"/>
        <v>6.620507978838068E-2</v>
      </c>
      <c r="G10" s="17">
        <f t="shared" si="1"/>
        <v>46926</v>
      </c>
      <c r="I10" s="43">
        <f t="shared" si="2"/>
        <v>38.927951225036807</v>
      </c>
      <c r="J10" s="43">
        <f t="shared" si="3"/>
        <v>61.072048774963193</v>
      </c>
      <c r="K10" s="50">
        <f t="shared" si="4"/>
        <v>22.144097549926386</v>
      </c>
    </row>
    <row r="11" spans="1:11" x14ac:dyDescent="0.35">
      <c r="A11" s="47" t="s">
        <v>97</v>
      </c>
      <c r="B11" s="38">
        <v>104388</v>
      </c>
      <c r="C11" s="38">
        <v>103629</v>
      </c>
      <c r="D11" s="38">
        <v>208017</v>
      </c>
      <c r="E11" s="54">
        <f t="shared" si="0"/>
        <v>6.4988212476592103E-2</v>
      </c>
      <c r="F11" s="31"/>
      <c r="G11" s="55">
        <f t="shared" si="1"/>
        <v>-759</v>
      </c>
      <c r="I11" s="43">
        <f t="shared" si="2"/>
        <v>50.182437012359571</v>
      </c>
      <c r="J11" s="43">
        <f t="shared" si="3"/>
        <v>49.817562987640436</v>
      </c>
      <c r="K11" s="50">
        <f t="shared" si="4"/>
        <v>-0.36487402471913555</v>
      </c>
    </row>
    <row r="12" spans="1:11" x14ac:dyDescent="0.35">
      <c r="A12" s="47" t="s">
        <v>90</v>
      </c>
      <c r="B12" s="38">
        <v>59204</v>
      </c>
      <c r="C12" s="38">
        <v>53997</v>
      </c>
      <c r="D12" s="38">
        <v>113201</v>
      </c>
      <c r="E12" s="54">
        <f t="shared" si="0"/>
        <v>3.5366006819455634E-2</v>
      </c>
      <c r="F12" s="31"/>
      <c r="G12" s="55">
        <f t="shared" si="1"/>
        <v>-5207</v>
      </c>
      <c r="I12" s="43">
        <f t="shared" si="2"/>
        <v>52.299891343716041</v>
      </c>
      <c r="J12" s="43">
        <f t="shared" si="3"/>
        <v>47.700108656283959</v>
      </c>
      <c r="K12" s="50">
        <f t="shared" si="4"/>
        <v>-4.5997826874320822</v>
      </c>
    </row>
    <row r="13" spans="1:11" x14ac:dyDescent="0.35">
      <c r="A13" s="47" t="s">
        <v>83</v>
      </c>
      <c r="B13" s="38">
        <v>52387</v>
      </c>
      <c r="C13" s="38">
        <v>56554</v>
      </c>
      <c r="D13" s="38">
        <v>108941</v>
      </c>
      <c r="E13" s="54">
        <f t="shared" si="0"/>
        <v>3.4035107012467342E-2</v>
      </c>
      <c r="F13" s="31"/>
      <c r="G13" s="55">
        <f t="shared" si="1"/>
        <v>4167</v>
      </c>
      <c r="I13" s="43">
        <f t="shared" si="2"/>
        <v>48.087496901992822</v>
      </c>
      <c r="J13" s="43">
        <f t="shared" si="3"/>
        <v>51.912503098007178</v>
      </c>
      <c r="K13" s="50">
        <f t="shared" si="4"/>
        <v>3.8250061960143569</v>
      </c>
    </row>
    <row r="14" spans="1:11" x14ac:dyDescent="0.35">
      <c r="A14" s="47" t="s">
        <v>76</v>
      </c>
      <c r="B14" s="38">
        <v>41221</v>
      </c>
      <c r="C14" s="38">
        <v>54473</v>
      </c>
      <c r="D14" s="38">
        <v>95694</v>
      </c>
      <c r="E14" s="54">
        <f t="shared" si="0"/>
        <v>2.9896508481205883E-2</v>
      </c>
      <c r="F14" s="31"/>
      <c r="G14" s="55">
        <f t="shared" si="1"/>
        <v>13252</v>
      </c>
      <c r="I14" s="43">
        <f t="shared" si="2"/>
        <v>43.075845925554376</v>
      </c>
      <c r="J14" s="43">
        <f t="shared" si="3"/>
        <v>56.924154074445632</v>
      </c>
      <c r="K14" s="50">
        <f t="shared" si="4"/>
        <v>13.848308148891256</v>
      </c>
    </row>
    <row r="15" spans="1:11" x14ac:dyDescent="0.35">
      <c r="A15" s="47" t="s">
        <v>85</v>
      </c>
      <c r="B15" s="38">
        <v>36266</v>
      </c>
      <c r="C15" s="38">
        <v>47342</v>
      </c>
      <c r="D15" s="38">
        <v>83608</v>
      </c>
      <c r="E15" s="54">
        <f t="shared" si="0"/>
        <v>2.612062701001799E-2</v>
      </c>
      <c r="F15" s="31"/>
      <c r="G15" s="55">
        <f t="shared" si="1"/>
        <v>11076</v>
      </c>
      <c r="I15" s="43">
        <f t="shared" si="2"/>
        <v>43.376231939527315</v>
      </c>
      <c r="J15" s="43">
        <f t="shared" si="3"/>
        <v>56.623768060472678</v>
      </c>
      <c r="K15" s="50">
        <f t="shared" si="4"/>
        <v>13.247536120945362</v>
      </c>
    </row>
    <row r="16" spans="1:11" x14ac:dyDescent="0.35">
      <c r="A16" s="47" t="s">
        <v>92</v>
      </c>
      <c r="B16" s="38">
        <v>31308</v>
      </c>
      <c r="C16" s="38">
        <v>50551</v>
      </c>
      <c r="D16" s="38">
        <v>81859</v>
      </c>
      <c r="E16" s="54">
        <f t="shared" si="0"/>
        <v>2.5574208286444629E-2</v>
      </c>
      <c r="F16" s="31"/>
      <c r="G16" s="55">
        <f t="shared" si="1"/>
        <v>19243</v>
      </c>
      <c r="I16" s="43">
        <f t="shared" si="2"/>
        <v>38.246252702818261</v>
      </c>
      <c r="J16" s="43">
        <f t="shared" si="3"/>
        <v>61.753747297181739</v>
      </c>
      <c r="K16" s="50">
        <f t="shared" si="4"/>
        <v>23.507494594363479</v>
      </c>
    </row>
    <row r="17" spans="1:11" x14ac:dyDescent="0.35">
      <c r="A17" s="56" t="s">
        <v>93</v>
      </c>
      <c r="B17" s="57">
        <v>30576</v>
      </c>
      <c r="C17" s="57">
        <v>40740</v>
      </c>
      <c r="D17" s="57">
        <v>71316</v>
      </c>
      <c r="E17" s="58">
        <f t="shared" si="0"/>
        <v>2.2280387473046153E-2</v>
      </c>
      <c r="F17" s="31"/>
      <c r="G17" s="55">
        <f t="shared" si="1"/>
        <v>10164</v>
      </c>
      <c r="I17" s="43">
        <f t="shared" si="2"/>
        <v>42.873969375736159</v>
      </c>
      <c r="J17" s="43">
        <f t="shared" si="3"/>
        <v>57.126030624263834</v>
      </c>
      <c r="K17" s="50">
        <f t="shared" si="4"/>
        <v>14.252061248527674</v>
      </c>
    </row>
    <row r="18" spans="1:11" x14ac:dyDescent="0.35">
      <c r="A18" s="47" t="s">
        <v>91</v>
      </c>
      <c r="B18" s="38">
        <v>20210</v>
      </c>
      <c r="C18" s="38">
        <v>30211</v>
      </c>
      <c r="D18" s="38">
        <v>50421</v>
      </c>
      <c r="E18" s="54">
        <f t="shared" si="0"/>
        <v>1.5752417645107132E-2</v>
      </c>
      <c r="F18" s="31"/>
      <c r="G18" s="55">
        <f t="shared" si="1"/>
        <v>10001</v>
      </c>
      <c r="I18" s="43">
        <f t="shared" si="2"/>
        <v>40.082505305329128</v>
      </c>
      <c r="J18" s="43">
        <f t="shared" si="3"/>
        <v>59.917494694670872</v>
      </c>
      <c r="K18" s="59">
        <f t="shared" si="4"/>
        <v>19.834989389341743</v>
      </c>
    </row>
    <row r="19" spans="1:11" x14ac:dyDescent="0.35">
      <c r="A19" s="47" t="s">
        <v>82</v>
      </c>
      <c r="B19" s="38">
        <v>15282</v>
      </c>
      <c r="C19" s="38">
        <v>26075</v>
      </c>
      <c r="D19" s="38">
        <v>41357</v>
      </c>
      <c r="E19" s="54">
        <f t="shared" si="0"/>
        <v>1.2920662750613744E-2</v>
      </c>
      <c r="F19" s="31"/>
      <c r="G19" s="55">
        <f t="shared" si="1"/>
        <v>10793</v>
      </c>
      <c r="I19" s="43">
        <f t="shared" si="2"/>
        <v>36.951422975554323</v>
      </c>
      <c r="J19" s="43">
        <f t="shared" si="3"/>
        <v>63.048577024445684</v>
      </c>
      <c r="K19" s="59">
        <f t="shared" si="4"/>
        <v>26.097154048891362</v>
      </c>
    </row>
    <row r="20" spans="1:11" x14ac:dyDescent="0.35">
      <c r="A20" s="47" t="s">
        <v>80</v>
      </c>
      <c r="B20" s="38">
        <v>14926</v>
      </c>
      <c r="C20" s="38">
        <v>25558</v>
      </c>
      <c r="D20" s="38">
        <v>40484</v>
      </c>
      <c r="E20" s="54">
        <f t="shared" si="0"/>
        <v>1.2647922015519666E-2</v>
      </c>
      <c r="F20" s="31"/>
      <c r="G20" s="55">
        <f t="shared" si="1"/>
        <v>10632</v>
      </c>
      <c r="I20" s="43">
        <f t="shared" si="2"/>
        <v>36.86888647366861</v>
      </c>
      <c r="J20" s="43">
        <f t="shared" si="3"/>
        <v>63.131113526331397</v>
      </c>
      <c r="K20" s="59">
        <f t="shared" si="4"/>
        <v>26.262227052662787</v>
      </c>
    </row>
    <row r="21" spans="1:11" x14ac:dyDescent="0.35">
      <c r="A21" s="47" t="s">
        <v>88</v>
      </c>
      <c r="B21" s="38">
        <v>15193</v>
      </c>
      <c r="C21" s="38">
        <v>17803</v>
      </c>
      <c r="D21" s="38">
        <v>32996</v>
      </c>
      <c r="E21" s="54">
        <f t="shared" si="0"/>
        <v>1.0308537566052932E-2</v>
      </c>
      <c r="F21" s="31"/>
      <c r="G21" s="55">
        <f t="shared" si="1"/>
        <v>2610</v>
      </c>
      <c r="I21" s="43">
        <f t="shared" si="2"/>
        <v>46.04497514850285</v>
      </c>
      <c r="J21" s="43">
        <f t="shared" si="3"/>
        <v>53.955024851497143</v>
      </c>
      <c r="K21" s="50">
        <f t="shared" si="4"/>
        <v>7.9100497029942929</v>
      </c>
    </row>
    <row r="22" spans="1:11" x14ac:dyDescent="0.35">
      <c r="A22" s="47" t="s">
        <v>86</v>
      </c>
      <c r="B22" s="38">
        <v>8717</v>
      </c>
      <c r="C22" s="38">
        <v>9235</v>
      </c>
      <c r="D22" s="38">
        <v>17952</v>
      </c>
      <c r="E22" s="54">
        <f t="shared" si="0"/>
        <v>5.6085242570548628E-3</v>
      </c>
      <c r="F22" s="31"/>
      <c r="G22" s="55">
        <f t="shared" si="1"/>
        <v>518</v>
      </c>
      <c r="I22" s="43">
        <f t="shared" si="2"/>
        <v>48.557263814616761</v>
      </c>
      <c r="J22" s="43">
        <f t="shared" si="3"/>
        <v>51.442736185383239</v>
      </c>
      <c r="K22" s="50">
        <f t="shared" si="4"/>
        <v>2.8854723707664789</v>
      </c>
    </row>
    <row r="23" spans="1:11" x14ac:dyDescent="0.35">
      <c r="A23" s="47" t="s">
        <v>74</v>
      </c>
      <c r="B23" s="38">
        <v>4588</v>
      </c>
      <c r="C23" s="38">
        <v>7117</v>
      </c>
      <c r="D23" s="38">
        <v>11705</v>
      </c>
      <c r="E23" s="54">
        <f t="shared" si="0"/>
        <v>3.6568502912671104E-3</v>
      </c>
      <c r="F23" s="31"/>
      <c r="G23" s="55">
        <f t="shared" si="1"/>
        <v>2529</v>
      </c>
      <c r="I23" s="43">
        <f t="shared" si="2"/>
        <v>39.196924391285776</v>
      </c>
      <c r="J23" s="43">
        <f t="shared" si="3"/>
        <v>60.803075608714231</v>
      </c>
      <c r="K23" s="50">
        <f t="shared" si="4"/>
        <v>21.606151217428454</v>
      </c>
    </row>
    <row r="24" spans="1:11" x14ac:dyDescent="0.35">
      <c r="A24" s="47" t="s">
        <v>98</v>
      </c>
      <c r="B24" s="38">
        <v>4208</v>
      </c>
      <c r="C24" s="38">
        <v>2918</v>
      </c>
      <c r="D24" s="38">
        <v>7126</v>
      </c>
      <c r="E24" s="54">
        <f t="shared" si="0"/>
        <v>2.2262892076522363E-3</v>
      </c>
      <c r="F24" s="31"/>
      <c r="G24" s="55">
        <f t="shared" si="1"/>
        <v>-1290</v>
      </c>
      <c r="I24" s="43">
        <f t="shared" si="2"/>
        <v>59.051361212461408</v>
      </c>
      <c r="J24" s="43">
        <f t="shared" si="3"/>
        <v>40.948638787538592</v>
      </c>
      <c r="K24" s="50">
        <f t="shared" si="4"/>
        <v>-18.102722424922817</v>
      </c>
    </row>
    <row r="25" spans="1:11" x14ac:dyDescent="0.35">
      <c r="A25" s="13" t="s">
        <v>5</v>
      </c>
      <c r="B25" s="60">
        <f>SUM(B3:B24)</f>
        <v>1359353</v>
      </c>
      <c r="C25" s="60">
        <f>SUM(C3:C24)</f>
        <v>1841489</v>
      </c>
      <c r="D25" s="14">
        <v>3200842</v>
      </c>
      <c r="E25" s="15">
        <f t="shared" si="0"/>
        <v>1</v>
      </c>
      <c r="G25" s="17">
        <f t="shared" si="1"/>
        <v>482136</v>
      </c>
      <c r="I25" s="43">
        <f t="shared" si="2"/>
        <v>42.468606697862626</v>
      </c>
      <c r="J25" s="43">
        <f>C25/D25*100</f>
        <v>57.531393302137381</v>
      </c>
      <c r="K25" s="50">
        <f t="shared" si="4"/>
        <v>15.062786604274756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7"/>
  <sheetViews>
    <sheetView topLeftCell="A34" zoomScale="85" zoomScaleNormal="85" workbookViewId="0">
      <selection activeCell="E24" sqref="E24"/>
    </sheetView>
  </sheetViews>
  <sheetFormatPr defaultRowHeight="14.5" x14ac:dyDescent="0.35"/>
  <cols>
    <col min="1" max="1" width="24.7265625" customWidth="1"/>
    <col min="2" max="2" width="12.36328125" style="40" customWidth="1"/>
    <col min="3" max="4" width="8" style="17" customWidth="1"/>
    <col min="5" max="5" width="11.26953125" style="17" bestFit="1" customWidth="1"/>
    <col min="6" max="6" width="13.7265625" style="17" customWidth="1"/>
  </cols>
  <sheetData>
    <row r="1" spans="1:9" x14ac:dyDescent="0.35">
      <c r="A1" s="1" t="s">
        <v>107</v>
      </c>
      <c r="B1" s="17"/>
      <c r="I1" s="1" t="s">
        <v>108</v>
      </c>
    </row>
    <row r="2" spans="1:9" ht="21" x14ac:dyDescent="0.35">
      <c r="A2" s="4" t="s">
        <v>2</v>
      </c>
      <c r="B2" s="61" t="s">
        <v>3</v>
      </c>
      <c r="C2" s="62" t="s">
        <v>4</v>
      </c>
      <c r="D2" s="62" t="s">
        <v>5</v>
      </c>
      <c r="E2" s="6" t="s">
        <v>103</v>
      </c>
      <c r="F2" s="7" t="s">
        <v>7</v>
      </c>
      <c r="I2" s="12"/>
    </row>
    <row r="3" spans="1:9" x14ac:dyDescent="0.35">
      <c r="A3" s="34" t="s">
        <v>8</v>
      </c>
      <c r="B3" s="9">
        <v>5309</v>
      </c>
      <c r="C3" s="9">
        <v>21412</v>
      </c>
      <c r="D3" s="9">
        <v>26721</v>
      </c>
      <c r="E3" s="63">
        <v>0.37468450277637549</v>
      </c>
      <c r="F3" s="64">
        <f t="shared" ref="F3:F21" si="0">D3/B$24*100</f>
        <v>2.0373137742265053</v>
      </c>
    </row>
    <row r="4" spans="1:9" x14ac:dyDescent="0.35">
      <c r="A4" s="8" t="s">
        <v>9</v>
      </c>
      <c r="B4" s="9">
        <v>5204</v>
      </c>
      <c r="C4" s="9">
        <v>9023</v>
      </c>
      <c r="D4" s="9">
        <v>14227</v>
      </c>
      <c r="E4" s="63">
        <v>0.1994924000224354</v>
      </c>
      <c r="F4" s="64">
        <f t="shared" si="0"/>
        <v>1.0847222434010888</v>
      </c>
    </row>
    <row r="5" spans="1:9" x14ac:dyDescent="0.35">
      <c r="A5" s="8" t="s">
        <v>11</v>
      </c>
      <c r="B5" s="9">
        <v>7942</v>
      </c>
      <c r="C5" s="9">
        <v>1585</v>
      </c>
      <c r="D5" s="9">
        <v>9527</v>
      </c>
      <c r="E5" s="63">
        <v>0.1335885355319984</v>
      </c>
      <c r="F5" s="64">
        <f t="shared" si="0"/>
        <v>0.7263758215282331</v>
      </c>
    </row>
    <row r="6" spans="1:9" x14ac:dyDescent="0.35">
      <c r="A6" s="8" t="s">
        <v>10</v>
      </c>
      <c r="B6" s="9">
        <v>4937</v>
      </c>
      <c r="C6" s="9">
        <v>3826</v>
      </c>
      <c r="D6" s="9">
        <v>8763</v>
      </c>
      <c r="E6" s="63">
        <v>0.1228756520275955</v>
      </c>
      <c r="F6" s="64">
        <f t="shared" si="0"/>
        <v>0.66812546699400721</v>
      </c>
    </row>
    <row r="7" spans="1:9" x14ac:dyDescent="0.35">
      <c r="A7" s="8" t="s">
        <v>13</v>
      </c>
      <c r="B7" s="9">
        <v>1418</v>
      </c>
      <c r="C7" s="9">
        <v>1804</v>
      </c>
      <c r="D7" s="9">
        <v>3222</v>
      </c>
      <c r="E7" s="63">
        <v>4.5179202423018677E-2</v>
      </c>
      <c r="F7" s="64">
        <f t="shared" si="0"/>
        <v>0.24565790878177465</v>
      </c>
    </row>
    <row r="8" spans="1:9" x14ac:dyDescent="0.35">
      <c r="A8" s="8" t="s">
        <v>12</v>
      </c>
      <c r="B8" s="9">
        <v>1651</v>
      </c>
      <c r="C8" s="9">
        <v>137</v>
      </c>
      <c r="D8" s="9">
        <v>1788</v>
      </c>
      <c r="E8" s="63">
        <v>2.507151270402154E-2</v>
      </c>
      <c r="F8" s="64">
        <f t="shared" si="0"/>
        <v>0.13632412815077999</v>
      </c>
    </row>
    <row r="9" spans="1:9" x14ac:dyDescent="0.35">
      <c r="A9" s="8" t="s">
        <v>16</v>
      </c>
      <c r="B9" s="9">
        <v>716</v>
      </c>
      <c r="C9" s="9">
        <v>683</v>
      </c>
      <c r="D9" s="9">
        <v>1399</v>
      </c>
      <c r="E9" s="63">
        <v>1.9616916260025801E-2</v>
      </c>
      <c r="F9" s="64">
        <f t="shared" si="0"/>
        <v>0.10666524344683512</v>
      </c>
    </row>
    <row r="10" spans="1:9" x14ac:dyDescent="0.35">
      <c r="A10" s="8" t="s">
        <v>18</v>
      </c>
      <c r="B10" s="9">
        <v>550</v>
      </c>
      <c r="C10" s="9">
        <v>719</v>
      </c>
      <c r="D10" s="9">
        <v>1269</v>
      </c>
      <c r="E10" s="63">
        <v>1.779404341241797E-2</v>
      </c>
      <c r="F10" s="64">
        <f t="shared" si="0"/>
        <v>9.6753533905671027E-2</v>
      </c>
    </row>
    <row r="11" spans="1:9" x14ac:dyDescent="0.35">
      <c r="A11" s="8" t="s">
        <v>17</v>
      </c>
      <c r="B11" s="9">
        <v>704</v>
      </c>
      <c r="C11" s="9">
        <v>454</v>
      </c>
      <c r="D11" s="9">
        <v>1158</v>
      </c>
      <c r="E11" s="63">
        <v>1.623759044253744E-2</v>
      </c>
      <c r="F11" s="64">
        <f t="shared" si="0"/>
        <v>8.8290458835907831E-2</v>
      </c>
    </row>
    <row r="12" spans="1:9" x14ac:dyDescent="0.35">
      <c r="A12" s="8" t="s">
        <v>20</v>
      </c>
      <c r="B12" s="9">
        <v>995</v>
      </c>
      <c r="C12" s="9">
        <v>60</v>
      </c>
      <c r="D12" s="9">
        <v>1055</v>
      </c>
      <c r="E12" s="63">
        <v>1.479331426327893E-2</v>
      </c>
      <c r="F12" s="64">
        <f t="shared" si="0"/>
        <v>8.0437335122523976E-2</v>
      </c>
    </row>
    <row r="13" spans="1:9" x14ac:dyDescent="0.35">
      <c r="A13" s="8" t="s">
        <v>15</v>
      </c>
      <c r="B13" s="9">
        <v>419</v>
      </c>
      <c r="C13" s="9">
        <v>584</v>
      </c>
      <c r="D13" s="9">
        <v>1003</v>
      </c>
      <c r="E13" s="63">
        <v>1.40641651242358E-2</v>
      </c>
      <c r="F13" s="64">
        <f t="shared" si="0"/>
        <v>7.6472651306058348E-2</v>
      </c>
    </row>
    <row r="14" spans="1:9" x14ac:dyDescent="0.35">
      <c r="A14" s="8" t="s">
        <v>24</v>
      </c>
      <c r="B14" s="9">
        <v>222</v>
      </c>
      <c r="C14" s="9">
        <v>161</v>
      </c>
      <c r="D14" s="9">
        <v>383</v>
      </c>
      <c r="E14" s="63">
        <v>5.3704638510292217E-3</v>
      </c>
      <c r="F14" s="64">
        <f t="shared" si="0"/>
        <v>2.9201421186660362E-2</v>
      </c>
    </row>
    <row r="15" spans="1:9" x14ac:dyDescent="0.35">
      <c r="A15" s="8" t="s">
        <v>19</v>
      </c>
      <c r="B15" s="9">
        <v>236</v>
      </c>
      <c r="C15" s="9">
        <v>66</v>
      </c>
      <c r="D15" s="9">
        <v>302</v>
      </c>
      <c r="E15" s="63">
        <v>4.2346738459812664E-3</v>
      </c>
      <c r="F15" s="64">
        <f t="shared" si="0"/>
        <v>2.3025663703319658E-2</v>
      </c>
    </row>
    <row r="16" spans="1:9" x14ac:dyDescent="0.35">
      <c r="A16" s="8" t="s">
        <v>22</v>
      </c>
      <c r="B16" s="9">
        <v>109</v>
      </c>
      <c r="C16" s="9">
        <v>98</v>
      </c>
      <c r="D16" s="9">
        <v>207</v>
      </c>
      <c r="E16" s="63">
        <v>2.902574457344776E-3</v>
      </c>
      <c r="F16" s="64">
        <f t="shared" si="0"/>
        <v>1.5782491346315132E-2</v>
      </c>
    </row>
    <row r="17" spans="1:6" x14ac:dyDescent="0.35">
      <c r="A17" s="8" t="s">
        <v>21</v>
      </c>
      <c r="B17" s="9">
        <v>96</v>
      </c>
      <c r="C17" s="9">
        <v>72</v>
      </c>
      <c r="D17" s="9">
        <v>168</v>
      </c>
      <c r="E17" s="63">
        <v>2.3557126030624262E-3</v>
      </c>
      <c r="F17" s="64">
        <f t="shared" si="0"/>
        <v>1.2808978483965904E-2</v>
      </c>
    </row>
    <row r="18" spans="1:6" x14ac:dyDescent="0.35">
      <c r="A18" s="8" t="s">
        <v>23</v>
      </c>
      <c r="B18" s="9">
        <v>52</v>
      </c>
      <c r="C18" s="9">
        <v>39</v>
      </c>
      <c r="D18" s="9">
        <v>91</v>
      </c>
      <c r="E18" s="63">
        <v>1.2760109933254811E-3</v>
      </c>
      <c r="F18" s="64">
        <f t="shared" si="0"/>
        <v>6.9381966788148643E-3</v>
      </c>
    </row>
    <row r="19" spans="1:6" x14ac:dyDescent="0.35">
      <c r="A19" s="8" t="s">
        <v>27</v>
      </c>
      <c r="B19" s="9">
        <v>12</v>
      </c>
      <c r="C19" s="9">
        <v>14</v>
      </c>
      <c r="D19" s="9">
        <v>26</v>
      </c>
      <c r="E19" s="63">
        <v>3.6457456952156603E-4</v>
      </c>
      <c r="F19" s="64">
        <f t="shared" si="0"/>
        <v>1.9823419082328183E-3</v>
      </c>
    </row>
    <row r="20" spans="1:6" x14ac:dyDescent="0.35">
      <c r="A20" s="8" t="s">
        <v>30</v>
      </c>
      <c r="B20" s="9">
        <v>4</v>
      </c>
      <c r="C20" s="9">
        <v>3</v>
      </c>
      <c r="D20" s="9">
        <v>7</v>
      </c>
      <c r="E20" s="63">
        <v>9.8154691794267768E-5</v>
      </c>
      <c r="F20" s="64">
        <f t="shared" si="0"/>
        <v>5.3370743683191267E-4</v>
      </c>
    </row>
    <row r="21" spans="1:6" x14ac:dyDescent="0.35">
      <c r="A21" s="13" t="s">
        <v>34</v>
      </c>
      <c r="B21" s="14">
        <v>30576</v>
      </c>
      <c r="C21" s="14">
        <v>40740</v>
      </c>
      <c r="D21" s="14">
        <v>71316</v>
      </c>
      <c r="E21" s="65">
        <v>1</v>
      </c>
      <c r="F21" s="66">
        <f t="shared" si="0"/>
        <v>5.4374113664435262</v>
      </c>
    </row>
    <row r="22" spans="1:6" x14ac:dyDescent="0.35">
      <c r="F22" s="28"/>
    </row>
    <row r="24" spans="1:6" x14ac:dyDescent="0.35">
      <c r="A24" t="s">
        <v>109</v>
      </c>
      <c r="B24" s="67">
        <v>1311580</v>
      </c>
    </row>
    <row r="26" spans="1:6" x14ac:dyDescent="0.35">
      <c r="A26" s="68" t="s">
        <v>8</v>
      </c>
      <c r="B26" s="17">
        <v>26721</v>
      </c>
      <c r="E26"/>
      <c r="F26"/>
    </row>
    <row r="27" spans="1:6" x14ac:dyDescent="0.35">
      <c r="A27" s="18" t="s">
        <v>9</v>
      </c>
      <c r="B27" s="17">
        <v>14227</v>
      </c>
      <c r="E27"/>
      <c r="F27"/>
    </row>
    <row r="28" spans="1:6" x14ac:dyDescent="0.35">
      <c r="A28" s="18" t="s">
        <v>11</v>
      </c>
      <c r="B28" s="17">
        <v>9527</v>
      </c>
      <c r="E28"/>
      <c r="F28"/>
    </row>
    <row r="29" spans="1:6" x14ac:dyDescent="0.35">
      <c r="A29" s="18" t="s">
        <v>10</v>
      </c>
      <c r="B29" s="17">
        <v>8763</v>
      </c>
      <c r="E29"/>
      <c r="F29"/>
    </row>
    <row r="30" spans="1:6" x14ac:dyDescent="0.35">
      <c r="A30" s="18" t="s">
        <v>13</v>
      </c>
      <c r="B30" s="17">
        <v>3222</v>
      </c>
      <c r="E30"/>
      <c r="F30"/>
    </row>
    <row r="31" spans="1:6" x14ac:dyDescent="0.35">
      <c r="A31" s="19" t="s">
        <v>36</v>
      </c>
      <c r="B31" s="17">
        <v>8856</v>
      </c>
    </row>
    <row r="39" spans="1:10" x14ac:dyDescent="0.35">
      <c r="J39" s="20" t="s">
        <v>110</v>
      </c>
    </row>
    <row r="40" spans="1:10" x14ac:dyDescent="0.35">
      <c r="E40" s="69" t="s">
        <v>111</v>
      </c>
      <c r="F40" s="69"/>
      <c r="G40" s="69"/>
    </row>
    <row r="41" spans="1:10" x14ac:dyDescent="0.35">
      <c r="A41" s="4" t="s">
        <v>2</v>
      </c>
      <c r="B41" s="61" t="s">
        <v>3</v>
      </c>
      <c r="C41" s="62" t="s">
        <v>4</v>
      </c>
      <c r="D41" s="62" t="s">
        <v>5</v>
      </c>
      <c r="E41" s="61" t="s">
        <v>3</v>
      </c>
      <c r="F41" s="62" t="s">
        <v>4</v>
      </c>
      <c r="G41" s="62" t="s">
        <v>5</v>
      </c>
    </row>
    <row r="42" spans="1:10" x14ac:dyDescent="0.35">
      <c r="A42" s="34" t="s">
        <v>8</v>
      </c>
      <c r="B42" s="9">
        <v>5309</v>
      </c>
      <c r="C42" s="9">
        <v>21412</v>
      </c>
      <c r="D42" s="9">
        <v>26721</v>
      </c>
      <c r="E42" s="70">
        <f t="shared" ref="E42:E59" si="1">B42/D42*100</f>
        <v>19.868268403128624</v>
      </c>
      <c r="F42" s="70">
        <f t="shared" ref="F42:F59" si="2">C42/D42*100</f>
        <v>80.131731596871376</v>
      </c>
      <c r="I42" s="71"/>
      <c r="J42" s="72"/>
    </row>
    <row r="43" spans="1:10" x14ac:dyDescent="0.35">
      <c r="A43" s="8" t="s">
        <v>112</v>
      </c>
      <c r="B43" s="9">
        <v>5204</v>
      </c>
      <c r="C43" s="9">
        <v>9023</v>
      </c>
      <c r="D43" s="9">
        <v>14227</v>
      </c>
      <c r="E43" s="70">
        <f t="shared" si="1"/>
        <v>36.578336964925846</v>
      </c>
      <c r="F43" s="70">
        <f t="shared" si="2"/>
        <v>63.421663035074147</v>
      </c>
      <c r="I43" s="71"/>
      <c r="J43" s="72"/>
    </row>
    <row r="44" spans="1:10" x14ac:dyDescent="0.35">
      <c r="A44" s="8" t="s">
        <v>15</v>
      </c>
      <c r="B44" s="9">
        <v>419</v>
      </c>
      <c r="C44" s="9">
        <v>584</v>
      </c>
      <c r="D44" s="9">
        <v>1003</v>
      </c>
      <c r="E44" s="70">
        <f t="shared" si="1"/>
        <v>41.774675972083749</v>
      </c>
      <c r="F44" s="70">
        <f t="shared" si="2"/>
        <v>58.225324027916244</v>
      </c>
      <c r="I44" s="71"/>
      <c r="J44" s="72"/>
    </row>
    <row r="45" spans="1:10" x14ac:dyDescent="0.35">
      <c r="A45" s="8" t="s">
        <v>64</v>
      </c>
      <c r="B45" s="9">
        <v>550</v>
      </c>
      <c r="C45" s="9">
        <v>719</v>
      </c>
      <c r="D45" s="9">
        <v>1269</v>
      </c>
      <c r="E45" s="70">
        <f t="shared" si="1"/>
        <v>43.341213553979514</v>
      </c>
      <c r="F45" s="70">
        <f t="shared" si="2"/>
        <v>56.658786446020493</v>
      </c>
      <c r="I45" s="71"/>
      <c r="J45" s="72"/>
    </row>
    <row r="46" spans="1:10" x14ac:dyDescent="0.35">
      <c r="A46" s="8" t="s">
        <v>13</v>
      </c>
      <c r="B46" s="9">
        <v>1418</v>
      </c>
      <c r="C46" s="9">
        <v>1804</v>
      </c>
      <c r="D46" s="9">
        <v>3222</v>
      </c>
      <c r="E46" s="70">
        <f t="shared" si="1"/>
        <v>44.009931719428927</v>
      </c>
      <c r="F46" s="70">
        <f t="shared" si="2"/>
        <v>55.990068280571073</v>
      </c>
      <c r="I46" s="71"/>
      <c r="J46" s="72"/>
    </row>
    <row r="47" spans="1:10" x14ac:dyDescent="0.35">
      <c r="A47" s="8" t="s">
        <v>27</v>
      </c>
      <c r="B47" s="9">
        <v>12</v>
      </c>
      <c r="C47" s="9">
        <v>14</v>
      </c>
      <c r="D47" s="9">
        <v>26</v>
      </c>
      <c r="E47" s="70">
        <f t="shared" si="1"/>
        <v>46.153846153846153</v>
      </c>
      <c r="F47" s="70">
        <f t="shared" si="2"/>
        <v>53.846153846153847</v>
      </c>
      <c r="I47" s="71"/>
      <c r="J47" s="72"/>
    </row>
    <row r="48" spans="1:10" x14ac:dyDescent="0.35">
      <c r="A48" s="8" t="s">
        <v>16</v>
      </c>
      <c r="B48" s="9">
        <v>716</v>
      </c>
      <c r="C48" s="9">
        <v>683</v>
      </c>
      <c r="D48" s="9">
        <v>1399</v>
      </c>
      <c r="E48" s="70">
        <f t="shared" si="1"/>
        <v>51.179413867047899</v>
      </c>
      <c r="F48" s="70">
        <f t="shared" si="2"/>
        <v>48.820586132952108</v>
      </c>
      <c r="I48" s="71"/>
      <c r="J48" s="72"/>
    </row>
    <row r="49" spans="1:10" x14ac:dyDescent="0.35">
      <c r="A49" s="8" t="s">
        <v>22</v>
      </c>
      <c r="B49" s="9">
        <v>109</v>
      </c>
      <c r="C49" s="9">
        <v>98</v>
      </c>
      <c r="D49" s="9">
        <v>207</v>
      </c>
      <c r="E49" s="70">
        <f t="shared" si="1"/>
        <v>52.657004830917877</v>
      </c>
      <c r="F49" s="70">
        <f t="shared" si="2"/>
        <v>47.342995169082123</v>
      </c>
      <c r="I49" s="71"/>
      <c r="J49" s="72"/>
    </row>
    <row r="50" spans="1:10" x14ac:dyDescent="0.35">
      <c r="A50" s="8" t="s">
        <v>10</v>
      </c>
      <c r="B50" s="9">
        <v>4937</v>
      </c>
      <c r="C50" s="9">
        <v>3826</v>
      </c>
      <c r="D50" s="9">
        <v>8763</v>
      </c>
      <c r="E50" s="70">
        <f t="shared" si="1"/>
        <v>56.339153258016658</v>
      </c>
      <c r="F50" s="70">
        <f t="shared" si="2"/>
        <v>43.660846741983342</v>
      </c>
      <c r="I50" s="71"/>
      <c r="J50" s="72"/>
    </row>
    <row r="51" spans="1:10" x14ac:dyDescent="0.35">
      <c r="A51" s="8" t="s">
        <v>21</v>
      </c>
      <c r="B51" s="9">
        <v>96</v>
      </c>
      <c r="C51" s="9">
        <v>72</v>
      </c>
      <c r="D51" s="9">
        <v>168</v>
      </c>
      <c r="E51" s="70">
        <f t="shared" si="1"/>
        <v>57.142857142857139</v>
      </c>
      <c r="F51" s="70">
        <f t="shared" si="2"/>
        <v>42.857142857142854</v>
      </c>
      <c r="I51" s="71"/>
      <c r="J51" s="72"/>
    </row>
    <row r="52" spans="1:10" x14ac:dyDescent="0.35">
      <c r="A52" s="8" t="s">
        <v>23</v>
      </c>
      <c r="B52" s="9">
        <v>52</v>
      </c>
      <c r="C52" s="9">
        <v>39</v>
      </c>
      <c r="D52" s="9">
        <v>91</v>
      </c>
      <c r="E52" s="70">
        <f t="shared" si="1"/>
        <v>57.142857142857139</v>
      </c>
      <c r="F52" s="70">
        <f t="shared" si="2"/>
        <v>42.857142857142854</v>
      </c>
      <c r="I52" s="71"/>
      <c r="J52" s="72"/>
    </row>
    <row r="53" spans="1:10" x14ac:dyDescent="0.35">
      <c r="A53" s="8" t="s">
        <v>30</v>
      </c>
      <c r="B53" s="9">
        <v>4</v>
      </c>
      <c r="C53" s="9">
        <v>3</v>
      </c>
      <c r="D53" s="9">
        <v>7</v>
      </c>
      <c r="E53" s="70">
        <f t="shared" si="1"/>
        <v>57.142857142857139</v>
      </c>
      <c r="F53" s="70">
        <f t="shared" si="2"/>
        <v>42.857142857142854</v>
      </c>
      <c r="I53" s="71"/>
      <c r="J53" s="72"/>
    </row>
    <row r="54" spans="1:10" x14ac:dyDescent="0.35">
      <c r="A54" s="8" t="s">
        <v>24</v>
      </c>
      <c r="B54" s="9">
        <v>222</v>
      </c>
      <c r="C54" s="9">
        <v>161</v>
      </c>
      <c r="D54" s="9">
        <v>383</v>
      </c>
      <c r="E54" s="70">
        <f t="shared" si="1"/>
        <v>57.963446475195823</v>
      </c>
      <c r="F54" s="70">
        <f t="shared" si="2"/>
        <v>42.036553524804177</v>
      </c>
      <c r="I54" s="71"/>
      <c r="J54" s="72"/>
    </row>
    <row r="55" spans="1:10" x14ac:dyDescent="0.35">
      <c r="A55" s="8" t="s">
        <v>113</v>
      </c>
      <c r="B55" s="9">
        <v>704</v>
      </c>
      <c r="C55" s="9">
        <v>454</v>
      </c>
      <c r="D55" s="9">
        <v>1158</v>
      </c>
      <c r="E55" s="70">
        <f t="shared" si="1"/>
        <v>60.794473229706391</v>
      </c>
      <c r="F55" s="70">
        <f t="shared" si="2"/>
        <v>39.205526770293609</v>
      </c>
      <c r="I55" s="71"/>
      <c r="J55" s="72"/>
    </row>
    <row r="56" spans="1:10" x14ac:dyDescent="0.35">
      <c r="A56" s="8" t="s">
        <v>19</v>
      </c>
      <c r="B56" s="9">
        <v>236</v>
      </c>
      <c r="C56" s="9">
        <v>66</v>
      </c>
      <c r="D56" s="9">
        <v>302</v>
      </c>
      <c r="E56" s="70">
        <f t="shared" si="1"/>
        <v>78.145695364238406</v>
      </c>
      <c r="F56" s="70">
        <f t="shared" si="2"/>
        <v>21.85430463576159</v>
      </c>
      <c r="I56" s="71"/>
      <c r="J56" s="72"/>
    </row>
    <row r="57" spans="1:10" x14ac:dyDescent="0.35">
      <c r="A57" s="8" t="s">
        <v>11</v>
      </c>
      <c r="B57" s="9">
        <v>7942</v>
      </c>
      <c r="C57" s="9">
        <v>1585</v>
      </c>
      <c r="D57" s="9">
        <v>9527</v>
      </c>
      <c r="E57" s="70">
        <f t="shared" si="1"/>
        <v>83.363073370420906</v>
      </c>
      <c r="F57" s="70">
        <f t="shared" si="2"/>
        <v>16.63692662957909</v>
      </c>
      <c r="I57" s="71"/>
      <c r="J57" s="72"/>
    </row>
    <row r="58" spans="1:10" x14ac:dyDescent="0.35">
      <c r="A58" s="8" t="s">
        <v>12</v>
      </c>
      <c r="B58" s="9">
        <v>1651</v>
      </c>
      <c r="C58" s="9">
        <v>137</v>
      </c>
      <c r="D58" s="9">
        <v>1788</v>
      </c>
      <c r="E58" s="70">
        <f t="shared" si="1"/>
        <v>92.337807606263979</v>
      </c>
      <c r="F58" s="70">
        <f t="shared" si="2"/>
        <v>7.6621923937360181</v>
      </c>
      <c r="I58" s="71"/>
      <c r="J58" s="72"/>
    </row>
    <row r="59" spans="1:10" x14ac:dyDescent="0.35">
      <c r="A59" s="8" t="s">
        <v>20</v>
      </c>
      <c r="B59" s="9">
        <v>995</v>
      </c>
      <c r="C59" s="9">
        <v>60</v>
      </c>
      <c r="D59" s="9">
        <v>1055</v>
      </c>
      <c r="E59" s="70">
        <f t="shared" si="1"/>
        <v>94.312796208530798</v>
      </c>
      <c r="F59" s="70">
        <f t="shared" si="2"/>
        <v>5.6872037914691944</v>
      </c>
      <c r="I59" s="71"/>
      <c r="J59" s="72"/>
    </row>
    <row r="60" spans="1:10" x14ac:dyDescent="0.35">
      <c r="A60" s="13" t="s">
        <v>34</v>
      </c>
      <c r="B60" s="14">
        <v>30576</v>
      </c>
      <c r="C60" s="14">
        <v>40740</v>
      </c>
      <c r="D60" s="14">
        <v>71316</v>
      </c>
      <c r="I60" s="71"/>
      <c r="J60" s="72"/>
    </row>
    <row r="61" spans="1:10" x14ac:dyDescent="0.35">
      <c r="I61" s="71"/>
      <c r="J61" s="72"/>
    </row>
    <row r="62" spans="1:10" x14ac:dyDescent="0.35">
      <c r="I62" s="71"/>
      <c r="J62" s="72"/>
    </row>
    <row r="63" spans="1:10" x14ac:dyDescent="0.35">
      <c r="I63" s="71"/>
      <c r="J63" s="72"/>
    </row>
    <row r="64" spans="1:10" x14ac:dyDescent="0.35">
      <c r="I64" s="71"/>
      <c r="J64" s="72"/>
    </row>
    <row r="65" spans="9:10" x14ac:dyDescent="0.35">
      <c r="I65" s="71"/>
      <c r="J65" s="72"/>
    </row>
    <row r="66" spans="9:10" x14ac:dyDescent="0.35">
      <c r="I66" s="71"/>
      <c r="J66" s="72"/>
    </row>
    <row r="67" spans="9:10" x14ac:dyDescent="0.35">
      <c r="I67" s="71"/>
      <c r="J67" s="72"/>
    </row>
  </sheetData>
  <mergeCells count="1">
    <mergeCell ref="E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Fonte dati</vt:lpstr>
      <vt:lpstr>Tab1,Graf1</vt:lpstr>
      <vt:lpstr>Tab2</vt:lpstr>
      <vt:lpstr>Tab3,Graf2</vt:lpstr>
      <vt:lpstr>Tab4</vt:lpstr>
      <vt:lpstr>Tab5,Graf3</vt:lpstr>
      <vt:lpstr>Tab6,Graf4</vt:lpstr>
      <vt:lpstr>Tab7</vt:lpstr>
      <vt:lpstr>Tab8,Graf.5</vt:lpstr>
      <vt:lpstr>variaz_10_18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2021-03-26T12:15:40Z</dcterms:created>
  <dcterms:modified xsi:type="dcterms:W3CDTF">2021-03-26T12:52:08Z</dcterms:modified>
</cp:coreProperties>
</file>