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Direzioni\DirezioneInformatica\Statistica\Statistica_interni\Dati_Pubblicazioni_Aree_Tematiche_Altro\Energia\2021\DATI x sito\"/>
    </mc:Choice>
  </mc:AlternateContent>
  <bookViews>
    <workbookView xWindow="0" yWindow="0" windowWidth="21600" windowHeight="9600"/>
  </bookViews>
  <sheets>
    <sheet name="Fonte dati" sheetId="3" r:id="rId1"/>
    <sheet name="Tab 6.1-6.2 Graf 6.1" sheetId="1" r:id="rId2"/>
    <sheet name="Tab 6.3-6.4-6.5 Gr da 6.2 a 6.5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F23" i="2"/>
  <c r="G23" i="2"/>
  <c r="H23" i="2"/>
  <c r="I23" i="2"/>
  <c r="J23" i="2"/>
  <c r="K23" i="2"/>
  <c r="L23" i="2"/>
  <c r="Q29" i="2"/>
  <c r="R29" i="2"/>
  <c r="S29" i="2"/>
  <c r="T29" i="2"/>
  <c r="U29" i="2"/>
  <c r="V29" i="2"/>
  <c r="W29" i="2"/>
  <c r="X29" i="2"/>
  <c r="H25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<sst xmlns="http://schemas.openxmlformats.org/spreadsheetml/2006/main" count="152" uniqueCount="85">
  <si>
    <t>Tabella 6.1: Consumi finali lordi di energia da fonti rinnovabili in Abruzzo per settore di utilizzo (escluso il settore trasporti). ktep. Anni 2012-2019</t>
  </si>
  <si>
    <t>Grafico 6.1: Quota consumi finali lordi di energia coperta da FER in Abruzzo (escluso i trasporti). Anni 2012-2019</t>
  </si>
  <si>
    <t xml:space="preserve">Settore </t>
  </si>
  <si>
    <t>Consumi finali lordi di energia da fonti rinnovabili
(escluso il settore trasporti)</t>
  </si>
  <si>
    <t>Energia elettrica prodotta da fonti rinnovabili
(settore Elettrico)</t>
  </si>
  <si>
    <t>Consumi finali di energia da FER
(settore Termico)</t>
  </si>
  <si>
    <t>Calore derivato prodotto da fonti rinnovabili
(settore Termico)</t>
  </si>
  <si>
    <t xml:space="preserve">Consumi finali lordi di energia  </t>
  </si>
  <si>
    <t>Dato rilevato
(Consumi finali lordi di energia da FER / Consumi finali lordi di energia)</t>
  </si>
  <si>
    <t>Obiettivi DM 15 marzo 2012 (decreto Burden sharing)</t>
  </si>
  <si>
    <t>Tabella 6.2: Quota dei consumi finali lordi di energia coperta da fonti rinnovabili in Abruzzo. Valori percentuali.  Anni 2012-2019</t>
  </si>
  <si>
    <t>-</t>
  </si>
  <si>
    <t>Obiettivi DM 15 marzo 2012
(decreto Burden sharing)</t>
  </si>
  <si>
    <t>CFL FER/ CFL (Dato rilevato) (%)</t>
  </si>
  <si>
    <t>Previsioni (%)</t>
  </si>
  <si>
    <t>NB: mancate quadrature nella tabella derivano da arrotondamenti sui dati sottostanti.</t>
  </si>
  <si>
    <t>Altri gas</t>
  </si>
  <si>
    <t>Gas naturale</t>
  </si>
  <si>
    <t>Consumi finali di gas</t>
  </si>
  <si>
    <t>Gas da altoforno</t>
  </si>
  <si>
    <t>Gas da cokeria</t>
  </si>
  <si>
    <t>Coke da cokeria</t>
  </si>
  <si>
    <t>Lignite</t>
  </si>
  <si>
    <t>Carbone</t>
  </si>
  <si>
    <t>Consumi finali di carbone e prodotti derivati</t>
  </si>
  <si>
    <t>Gas di raffineria</t>
  </si>
  <si>
    <t>Carboturbo</t>
  </si>
  <si>
    <t>Distillati leggeri</t>
  </si>
  <si>
    <t>Coke di petrolio</t>
  </si>
  <si>
    <t>Benzine</t>
  </si>
  <si>
    <t>GPL</t>
  </si>
  <si>
    <t>Gasolio</t>
  </si>
  <si>
    <t>Olio combustibile</t>
  </si>
  <si>
    <t>Consumi finali di prodotti petroliferi</t>
  </si>
  <si>
    <t>Consumi finali della frazione non biodegradabile dei rifiuti</t>
  </si>
  <si>
    <t>Consumi finali lordi di energia elettrica</t>
  </si>
  <si>
    <t>Consumi finali lordi di calore derivato</t>
  </si>
  <si>
    <t>Consumi finali di energia da FER (settore termico)</t>
  </si>
  <si>
    <t xml:space="preserve">Dettaglio consumi per settore e per fonte </t>
  </si>
  <si>
    <t>Tabella 6.5: Consumi finali lordi di energia per fonte in Abruzzo. Ktep. Anni 2012-2019</t>
  </si>
  <si>
    <t>Quota dei Consumi Finali Lordi di energia coperta da fonti rinnovabili (%)</t>
  </si>
  <si>
    <t>Grafico 6.5: Consumi finali lordi di energia da fonte rinnovabile in Abruzzo per fonte. Settore termico. Ktep. Anni 2012-2019</t>
  </si>
  <si>
    <t>Termico totale</t>
  </si>
  <si>
    <t>Grafico 6.4: Consumi finali lordi di energia da fonte rinnovabile in Abruzzo. Settore termico. Ktep. Anni 2012-2019</t>
  </si>
  <si>
    <t>Calore derivato prodotto da fonti rinnovabili (settore Termico)</t>
  </si>
  <si>
    <t>Termico</t>
  </si>
  <si>
    <t>Energia rinnovabile da pompe di calore</t>
  </si>
  <si>
    <t>Energia da biogas e biometano immesso in rete</t>
  </si>
  <si>
    <t>Energia da bioliquidi</t>
  </si>
  <si>
    <t>Energia da biomasse solide nel settore non residenziale</t>
  </si>
  <si>
    <t>CONSUMI FINALI LORDI DI ENERGIA</t>
  </si>
  <si>
    <t>Energia da biomasse solide nel settore residenziale</t>
  </si>
  <si>
    <t>Rifiuti, solare termico, biogas, calore derivato</t>
  </si>
  <si>
    <t>Frazione biodegradabile dei rifiuti</t>
  </si>
  <si>
    <t>FER termico - calore derivato</t>
  </si>
  <si>
    <t>Energia solare termica</t>
  </si>
  <si>
    <t>Energia geotermica</t>
  </si>
  <si>
    <t xml:space="preserve">Energia prodotta da fonte rinnovabile </t>
  </si>
  <si>
    <t>Settore termico - Fonte</t>
  </si>
  <si>
    <t>Grafico 6.3: Consumi finali lordi di energia da fonte rinnovabile in Abruzzo per fonte. Settore elettrico. ktep. Anni 2012-2019</t>
  </si>
  <si>
    <t>Tabella 6.4: Consumi finali lordi di energia da fonti rinnovabili in Abruzzo per fonte. Settore termico. Ktep. Anni 2012-2019</t>
  </si>
  <si>
    <t>Consumi finali di energia da FER (settore Termico)</t>
  </si>
  <si>
    <t>FER termico</t>
  </si>
  <si>
    <t>Bioliquidi sostenibili</t>
  </si>
  <si>
    <t>Biogas</t>
  </si>
  <si>
    <t xml:space="preserve">Biogas </t>
  </si>
  <si>
    <t>Biomasse solide</t>
  </si>
  <si>
    <t>Geotermica</t>
  </si>
  <si>
    <t xml:space="preserve">Geotermica </t>
  </si>
  <si>
    <t>Solare</t>
  </si>
  <si>
    <t xml:space="preserve">Solare </t>
  </si>
  <si>
    <t>Eolica (normalizzata)</t>
  </si>
  <si>
    <t>Idraulica (normalizzata)</t>
  </si>
  <si>
    <t xml:space="preserve">Energia prodotta da fonti rinnovabili 
</t>
  </si>
  <si>
    <t>Energia elettrica prodotta da fonti rinnovabili (settore Elettrico)</t>
  </si>
  <si>
    <t>Settore elettrico - Fonte</t>
  </si>
  <si>
    <t>Previsione</t>
  </si>
  <si>
    <r>
      <t>CONSUMI FINALI LORDI DI ENERGIA DA FONTI RINNOVABILI
(</t>
    </r>
    <r>
      <rPr>
        <b/>
        <i/>
        <sz val="13"/>
        <color theme="0"/>
        <rFont val="Calibri"/>
        <family val="2"/>
        <scheme val="minor"/>
      </rPr>
      <t>escluso il settore Trasporti</t>
    </r>
    <r>
      <rPr>
        <b/>
        <sz val="13"/>
        <color theme="0"/>
        <rFont val="Calibri"/>
        <family val="2"/>
        <scheme val="minor"/>
      </rPr>
      <t>)</t>
    </r>
  </si>
  <si>
    <t>Grafico 6.2: Consumi finali lordi di energia da fonte rinnovabile in Abruzzo. Settore elettrico. ktep. Anni 2012-2019</t>
  </si>
  <si>
    <t>Tabella 6.3: Consumi finali lordi di energia da fonti rinnovabili in Abruzzo. Settore elettrico. Ktep. Anni 2012-2019</t>
  </si>
  <si>
    <t>Previsione 
2020</t>
  </si>
  <si>
    <t>Elettrico</t>
  </si>
  <si>
    <t>Monitoraggio obiettivi regionali sulle fonti rinnovablii fissati dal DM 15 marzo 2012 "Burden sharing"
Consumi finali lordi di energia da fonti rinnovabili e totali (ktep)</t>
  </si>
  <si>
    <t>Fonte: Rapporto di Monitoraggio di cui al DM 11-5-15 art 7_anni 2012-2019 del GSE. Dati di tabella da 6 a 12</t>
  </si>
  <si>
    <t>Fonte dati: GSE monitoraggio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</si>
</sst>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8"/>
      <name val="Calibri"/>
      <family val="2"/>
    </font>
    <font>
      <sz val="12"/>
      <color theme="9" tint="-0.24997711111789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19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0" xfId="0" applyFont="1"/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164" fontId="9" fillId="2" borderId="7" xfId="2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64" fontId="9" fillId="3" borderId="7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64" fontId="14" fillId="0" borderId="0" xfId="1" applyNumberFormat="1" applyFont="1" applyFill="1" applyBorder="1" applyAlignment="1">
      <alignment vertical="center"/>
    </xf>
    <xf numFmtId="0" fontId="0" fillId="0" borderId="0" xfId="0" quotePrefix="1" applyAlignment="1">
      <alignment horizontal="right" vertical="center"/>
    </xf>
    <xf numFmtId="164" fontId="6" fillId="0" borderId="0" xfId="1" applyNumberFormat="1" applyFont="1" applyFill="1" applyBorder="1" applyAlignment="1">
      <alignment vertical="center" wrapText="1"/>
    </xf>
    <xf numFmtId="164" fontId="14" fillId="0" borderId="0" xfId="1" quotePrefix="1" applyNumberFormat="1" applyFont="1" applyFill="1" applyBorder="1" applyAlignment="1">
      <alignment horizontal="right" vertical="center"/>
    </xf>
    <xf numFmtId="164" fontId="14" fillId="0" borderId="0" xfId="1" applyNumberFormat="1" applyFont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9" fontId="0" fillId="0" borderId="0" xfId="1" applyFont="1"/>
    <xf numFmtId="0" fontId="15" fillId="0" borderId="10" xfId="0" applyFont="1" applyBorder="1" applyAlignment="1">
      <alignment vertical="center" wrapText="1"/>
    </xf>
    <xf numFmtId="165" fontId="14" fillId="0" borderId="0" xfId="1" applyNumberFormat="1" applyFont="1" applyFill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165" fontId="6" fillId="0" borderId="0" xfId="1" applyNumberFormat="1" applyFont="1" applyFill="1" applyBorder="1" applyAlignment="1">
      <alignment vertical="center" wrapText="1"/>
    </xf>
    <xf numFmtId="165" fontId="16" fillId="0" borderId="0" xfId="1" applyNumberFormat="1" applyFont="1" applyFill="1" applyBorder="1" applyAlignment="1">
      <alignment vertical="center"/>
    </xf>
    <xf numFmtId="165" fontId="14" fillId="0" borderId="0" xfId="1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/>
    </xf>
    <xf numFmtId="0" fontId="20" fillId="0" borderId="3" xfId="3" applyFont="1" applyFill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/>
    </xf>
    <xf numFmtId="0" fontId="21" fillId="0" borderId="3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3" fillId="0" borderId="0" xfId="0" applyFont="1"/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left" vertical="center" wrapText="1"/>
    </xf>
    <xf numFmtId="3" fontId="12" fillId="0" borderId="13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3" fontId="12" fillId="4" borderId="17" xfId="0" applyNumberFormat="1" applyFont="1" applyFill="1" applyBorder="1" applyAlignment="1">
      <alignment horizontal="right" vertical="center"/>
    </xf>
    <xf numFmtId="0" fontId="25" fillId="4" borderId="17" xfId="3" applyFont="1" applyFill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3" fontId="12" fillId="4" borderId="10" xfId="0" applyNumberFormat="1" applyFont="1" applyFill="1" applyBorder="1" applyAlignment="1">
      <alignment horizontal="right" vertical="center"/>
    </xf>
    <xf numFmtId="0" fontId="25" fillId="4" borderId="10" xfId="3" applyFont="1" applyFill="1" applyBorder="1" applyAlignment="1">
      <alignment horizontal="left" vertical="center"/>
    </xf>
    <xf numFmtId="3" fontId="26" fillId="5" borderId="10" xfId="0" applyNumberFormat="1" applyFont="1" applyFill="1" applyBorder="1" applyAlignment="1">
      <alignment horizontal="right" vertical="center"/>
    </xf>
    <xf numFmtId="0" fontId="26" fillId="5" borderId="9" xfId="0" applyFont="1" applyFill="1" applyBorder="1" applyAlignment="1">
      <alignment horizontal="left" vertical="center"/>
    </xf>
    <xf numFmtId="0" fontId="26" fillId="5" borderId="7" xfId="0" applyFont="1" applyFill="1" applyBorder="1" applyAlignment="1">
      <alignment horizontal="left" vertical="center"/>
    </xf>
    <xf numFmtId="0" fontId="27" fillId="0" borderId="10" xfId="0" applyFont="1" applyBorder="1" applyAlignment="1">
      <alignment vertical="center"/>
    </xf>
    <xf numFmtId="1" fontId="4" fillId="0" borderId="19" xfId="0" applyNumberFormat="1" applyFont="1" applyFill="1" applyBorder="1" applyAlignment="1">
      <alignment horizontal="right" vertical="center" wrapText="1"/>
    </xf>
    <xf numFmtId="1" fontId="4" fillId="0" borderId="20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 wrapText="1"/>
    </xf>
    <xf numFmtId="0" fontId="29" fillId="0" borderId="10" xfId="0" applyFont="1" applyBorder="1" applyAlignment="1">
      <alignment vertical="center"/>
    </xf>
    <xf numFmtId="3" fontId="30" fillId="2" borderId="6" xfId="0" applyNumberFormat="1" applyFont="1" applyFill="1" applyBorder="1" applyAlignment="1">
      <alignment horizontal="right" vertical="center"/>
    </xf>
    <xf numFmtId="0" fontId="30" fillId="2" borderId="6" xfId="0" applyFont="1" applyFill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1" fontId="11" fillId="0" borderId="22" xfId="0" applyNumberFormat="1" applyFont="1" applyBorder="1" applyAlignment="1">
      <alignment horizontal="right" vertical="center"/>
    </xf>
    <xf numFmtId="3" fontId="31" fillId="0" borderId="22" xfId="0" applyNumberFormat="1" applyFont="1" applyBorder="1" applyAlignment="1">
      <alignment horizontal="right" vertical="center"/>
    </xf>
    <xf numFmtId="0" fontId="32" fillId="4" borderId="10" xfId="0" applyFont="1" applyFill="1" applyBorder="1" applyAlignment="1">
      <alignment horizontal="left" vertical="center"/>
    </xf>
    <xf numFmtId="0" fontId="33" fillId="6" borderId="22" xfId="0" applyFont="1" applyFill="1" applyBorder="1" applyAlignment="1">
      <alignment vertical="center"/>
    </xf>
    <xf numFmtId="0" fontId="11" fillId="0" borderId="23" xfId="0" applyFont="1" applyBorder="1" applyAlignment="1">
      <alignment vertical="center"/>
    </xf>
    <xf numFmtId="3" fontId="12" fillId="4" borderId="11" xfId="0" applyNumberFormat="1" applyFont="1" applyFill="1" applyBorder="1" applyAlignment="1">
      <alignment horizontal="right" vertical="center"/>
    </xf>
    <xf numFmtId="0" fontId="25" fillId="4" borderId="10" xfId="0" applyFont="1" applyFill="1" applyBorder="1" applyAlignment="1">
      <alignment horizontal="left" vertical="center"/>
    </xf>
    <xf numFmtId="0" fontId="33" fillId="6" borderId="11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33" fillId="6" borderId="10" xfId="0" applyFont="1" applyFill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35" fillId="5" borderId="10" xfId="0" applyNumberFormat="1" applyFont="1" applyFill="1" applyBorder="1" applyAlignment="1">
      <alignment horizontal="right" vertical="center"/>
    </xf>
    <xf numFmtId="0" fontId="29" fillId="0" borderId="7" xfId="0" applyFont="1" applyBorder="1" applyAlignment="1">
      <alignment vertical="center"/>
    </xf>
    <xf numFmtId="3" fontId="36" fillId="2" borderId="10" xfId="0" applyNumberFormat="1" applyFont="1" applyFill="1" applyBorder="1" applyAlignment="1">
      <alignment horizontal="right" vertical="center"/>
    </xf>
    <xf numFmtId="3" fontId="30" fillId="2" borderId="10" xfId="0" applyNumberFormat="1" applyFont="1" applyFill="1" applyBorder="1" applyAlignment="1">
      <alignment horizontal="right" vertical="center"/>
    </xf>
    <xf numFmtId="0" fontId="30" fillId="2" borderId="9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0" fillId="0" borderId="0" xfId="0" applyFont="1" applyFill="1" applyBorder="1"/>
  </cellXfs>
  <cellStyles count="4">
    <cellStyle name="Normale" xfId="0" builtinId="0"/>
    <cellStyle name="Normale 2" xfId="3"/>
    <cellStyle name="Percentuale" xfId="1" builtinId="5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62691321341503E-2"/>
          <c:y val="5.136163480737916E-2"/>
          <c:w val="0.92896770746739254"/>
          <c:h val="0.74781878497563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6.1-6.2 Graf 6.1'!$B$24</c:f>
              <c:strCache>
                <c:ptCount val="1"/>
                <c:pt idx="0">
                  <c:v>CFL FER/ CFL (Dato rilevato) (%)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'Tab 6.1-6.2 Graf 6.1'!$C$23:$K$23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'Tab 6.1-6.2 Graf 6.1'!$C$24:$K$24</c:f>
              <c:numCache>
                <c:formatCode>0.0</c:formatCode>
                <c:ptCount val="9"/>
                <c:pt idx="0">
                  <c:v>22.5</c:v>
                </c:pt>
                <c:pt idx="1">
                  <c:v>23</c:v>
                </c:pt>
                <c:pt idx="2">
                  <c:v>24.5</c:v>
                </c:pt>
                <c:pt idx="3">
                  <c:v>25.3</c:v>
                </c:pt>
                <c:pt idx="4">
                  <c:v>24.9</c:v>
                </c:pt>
                <c:pt idx="5">
                  <c:v>27.1</c:v>
                </c:pt>
                <c:pt idx="6">
                  <c:v>26.400000000000002</c:v>
                </c:pt>
                <c:pt idx="7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2-4242-A964-D715F4D7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8734568"/>
        <c:axId val="298740056"/>
      </c:barChart>
      <c:lineChart>
        <c:grouping val="standard"/>
        <c:varyColors val="0"/>
        <c:ser>
          <c:idx val="1"/>
          <c:order val="1"/>
          <c:tx>
            <c:strRef>
              <c:f>'Tab 6.1-6.2 Graf 6.1'!$B$25</c:f>
              <c:strCache>
                <c:ptCount val="1"/>
                <c:pt idx="0">
                  <c:v>Previsioni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C92-4242-A964-D715F4D77DBF}"/>
              </c:ext>
            </c:extLst>
          </c:dPt>
          <c:dPt>
            <c:idx val="2"/>
            <c:marker>
              <c:symbol val="diamond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C92-4242-A964-D715F4D77DBF}"/>
              </c:ext>
            </c:extLst>
          </c:dPt>
          <c:dPt>
            <c:idx val="4"/>
            <c:marker>
              <c:symbol val="diamond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C92-4242-A964-D715F4D77DBF}"/>
              </c:ext>
            </c:extLst>
          </c:dPt>
          <c:dPt>
            <c:idx val="5"/>
            <c:marker>
              <c:symbol val="diamond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C92-4242-A964-D715F4D77DBF}"/>
              </c:ext>
            </c:extLst>
          </c:dPt>
          <c:dPt>
            <c:idx val="6"/>
            <c:marker>
              <c:symbol val="diamond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C92-4242-A964-D715F4D77DBF}"/>
              </c:ext>
            </c:extLst>
          </c:dPt>
          <c:dPt>
            <c:idx val="8"/>
            <c:marker>
              <c:symbol val="diamond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C92-4242-A964-D715F4D77DBF}"/>
              </c:ext>
            </c:extLst>
          </c:dPt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92-4242-A964-D715F4D77DBF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92-4242-A964-D715F4D77DBF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92-4242-A964-D715F4D77DBF}"/>
                </c:ext>
              </c:extLst>
            </c:dLbl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92-4242-A964-D715F4D77DBF}"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92-4242-A964-D715F4D77DBF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92-4242-A964-D715F4D77DBF}"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92-4242-A964-D715F4D77D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 6.1-6.2 Graf 6.1'!$C$23:$K$23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'Tab 6.1-6.2 Graf 6.1'!$C$25:$K$25</c:f>
              <c:numCache>
                <c:formatCode>0.0</c:formatCode>
                <c:ptCount val="9"/>
                <c:pt idx="0">
                  <c:v>10.100000000000001</c:v>
                </c:pt>
                <c:pt idx="2">
                  <c:v>11.700000000000001</c:v>
                </c:pt>
                <c:pt idx="4">
                  <c:v>13.600000000000001</c:v>
                </c:pt>
                <c:pt idx="5">
                  <c:v>14.75</c:v>
                </c:pt>
                <c:pt idx="6">
                  <c:v>15.9</c:v>
                </c:pt>
                <c:pt idx="7">
                  <c:v>19.100000000000001</c:v>
                </c:pt>
                <c:pt idx="8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C92-4242-A964-D715F4D7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34568"/>
        <c:axId val="298740056"/>
      </c:lineChart>
      <c:catAx>
        <c:axId val="29873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740056"/>
        <c:crosses val="autoZero"/>
        <c:auto val="1"/>
        <c:lblAlgn val="ctr"/>
        <c:lblOffset val="100"/>
        <c:noMultiLvlLbl val="0"/>
      </c:catAx>
      <c:valAx>
        <c:axId val="2987400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73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65-4CEE-8D8E-9588661FCE15}"/>
              </c:ext>
            </c:extLst>
          </c:dPt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665-4CEE-8D8E-9588661FC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 6.3-6.4-6.5 Gr da 6.2 a 6.5'!$E$3:$M$3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Previsione 
2020</c:v>
                </c:pt>
              </c:strCache>
            </c:strRef>
          </c:cat>
          <c:val>
            <c:numRef>
              <c:f>'Tab 6.3-6.4-6.5 Gr da 6.2 a 6.5'!$E$5:$M$5</c:f>
              <c:numCache>
                <c:formatCode>#,##0</c:formatCode>
                <c:ptCount val="9"/>
                <c:pt idx="0">
                  <c:v>209.31269950984174</c:v>
                </c:pt>
                <c:pt idx="1">
                  <c:v>226.46615846619267</c:v>
                </c:pt>
                <c:pt idx="2">
                  <c:v>242.82544539539978</c:v>
                </c:pt>
                <c:pt idx="3">
                  <c:v>249.88170639325614</c:v>
                </c:pt>
                <c:pt idx="4">
                  <c:v>248.60943044394935</c:v>
                </c:pt>
                <c:pt idx="5">
                  <c:v>263.69350162171918</c:v>
                </c:pt>
                <c:pt idx="6">
                  <c:v>262.8043394938818</c:v>
                </c:pt>
                <c:pt idx="7">
                  <c:v>275.23617313806346</c:v>
                </c:pt>
                <c:pt idx="8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65-4CEE-8D8E-9588661F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733000"/>
        <c:axId val="298733392"/>
      </c:barChart>
      <c:catAx>
        <c:axId val="29873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733392"/>
        <c:crosses val="autoZero"/>
        <c:auto val="1"/>
        <c:lblAlgn val="ctr"/>
        <c:lblOffset val="100"/>
        <c:noMultiLvlLbl val="0"/>
      </c:catAx>
      <c:valAx>
        <c:axId val="29873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733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11387668172295E-2"/>
          <c:y val="5.0925925925925923E-2"/>
          <c:w val="0.91936668080277695"/>
          <c:h val="0.773142909902515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 6.3-6.4-6.5 Gr da 6.2 a 6.5'!$B$13</c:f>
              <c:strCache>
                <c:ptCount val="1"/>
                <c:pt idx="0">
                  <c:v>FER termico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6.5'!$E$13:$L$13</c:f>
              <c:numCache>
                <c:formatCode>#,##0</c:formatCode>
                <c:ptCount val="8"/>
                <c:pt idx="0">
                  <c:v>412.27855547132901</c:v>
                </c:pt>
                <c:pt idx="1">
                  <c:v>389.97561282078044</c:v>
                </c:pt>
                <c:pt idx="2">
                  <c:v>366.49032013994025</c:v>
                </c:pt>
                <c:pt idx="3">
                  <c:v>380.92683835311709</c:v>
                </c:pt>
                <c:pt idx="4">
                  <c:v>352.00457275515475</c:v>
                </c:pt>
                <c:pt idx="5">
                  <c:v>390.81576298782272</c:v>
                </c:pt>
                <c:pt idx="6">
                  <c:v>381.87729427882556</c:v>
                </c:pt>
                <c:pt idx="7">
                  <c:v>371.42264247861067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EEE-A30B-06135664F60E}"/>
            </c:ext>
          </c:extLst>
        </c:ser>
        <c:ser>
          <c:idx val="0"/>
          <c:order val="1"/>
          <c:tx>
            <c:strRef>
              <c:f>'Tab 6.3-6.4-6.5 Gr da 6.2 a 6.5'!$B$22</c:f>
              <c:strCache>
                <c:ptCount val="1"/>
                <c:pt idx="0">
                  <c:v>FER termico - calore derivato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6.5'!$E$22:$L$22</c:f>
              <c:numCache>
                <c:formatCode>#,##0</c:formatCode>
                <c:ptCount val="8"/>
                <c:pt idx="0">
                  <c:v>3.6361373068929068</c:v>
                </c:pt>
                <c:pt idx="1">
                  <c:v>2.9473098022355972</c:v>
                </c:pt>
                <c:pt idx="2">
                  <c:v>4.5761926609802526</c:v>
                </c:pt>
                <c:pt idx="3">
                  <c:v>4.1112859803663602</c:v>
                </c:pt>
                <c:pt idx="4">
                  <c:v>2.6959407906623265</c:v>
                </c:pt>
                <c:pt idx="5">
                  <c:v>7.1502840364028719</c:v>
                </c:pt>
                <c:pt idx="6">
                  <c:v>3.2673105012428714</c:v>
                </c:pt>
                <c:pt idx="7">
                  <c:v>3.7158080675716088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8-4EEE-A30B-06135664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98735352"/>
        <c:axId val="298738880"/>
      </c:barChart>
      <c:catAx>
        <c:axId val="2987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738880"/>
        <c:crosses val="autoZero"/>
        <c:auto val="1"/>
        <c:lblAlgn val="ctr"/>
        <c:lblOffset val="100"/>
        <c:noMultiLvlLbl val="0"/>
      </c:catAx>
      <c:valAx>
        <c:axId val="2987388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7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639281045751635"/>
          <c:y val="0.89518518518518531"/>
          <c:w val="0.52772089881976225"/>
          <c:h val="0.10096611987899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55002258134195E-2"/>
          <c:y val="5.4409563955624733E-2"/>
          <c:w val="0.93428240422565634"/>
          <c:h val="0.75524814814814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6.3-6.4-6.5 Gr da 6.2 a 6.5'!$D$6</c:f>
              <c:strCache>
                <c:ptCount val="1"/>
                <c:pt idx="0">
                  <c:v>Idraulica (normalizzata)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6.5'!$E$6:$L$6</c:f>
              <c:numCache>
                <c:formatCode>#,##0</c:formatCode>
                <c:ptCount val="8"/>
                <c:pt idx="0">
                  <c:v>114.31369059808451</c:v>
                </c:pt>
                <c:pt idx="1">
                  <c:v>118.51158247277738</c:v>
                </c:pt>
                <c:pt idx="2">
                  <c:v>126.00868310396608</c:v>
                </c:pt>
                <c:pt idx="3">
                  <c:v>132.04966637896203</c:v>
                </c:pt>
                <c:pt idx="4">
                  <c:v>135.9771589451089</c:v>
                </c:pt>
                <c:pt idx="5">
                  <c:v>140.20661072440132</c:v>
                </c:pt>
                <c:pt idx="6">
                  <c:v>146.63337512693838</c:v>
                </c:pt>
                <c:pt idx="7">
                  <c:v>151.30491314636387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8-4DCA-B8D6-25BB0DEC7731}"/>
            </c:ext>
          </c:extLst>
        </c:ser>
        <c:ser>
          <c:idx val="1"/>
          <c:order val="1"/>
          <c:tx>
            <c:strRef>
              <c:f>'Tab 6.3-6.4-6.5 Gr da 6.2 a 6.5'!$D$7</c:f>
              <c:strCache>
                <c:ptCount val="1"/>
                <c:pt idx="0">
                  <c:v>Eolica (normalizzata)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6.5'!$E$7:$L$7</c:f>
              <c:numCache>
                <c:formatCode>#,##0</c:formatCode>
                <c:ptCount val="8"/>
                <c:pt idx="0">
                  <c:v>29.070064887681571</c:v>
                </c:pt>
                <c:pt idx="1">
                  <c:v>29.03923446289075</c:v>
                </c:pt>
                <c:pt idx="2">
                  <c:v>28.899179402353703</c:v>
                </c:pt>
                <c:pt idx="3">
                  <c:v>29.763391052557242</c:v>
                </c:pt>
                <c:pt idx="4">
                  <c:v>30.564414736759627</c:v>
                </c:pt>
                <c:pt idx="5">
                  <c:v>28.981727182786475</c:v>
                </c:pt>
                <c:pt idx="6">
                  <c:v>29.623975280958955</c:v>
                </c:pt>
                <c:pt idx="7">
                  <c:v>32.398780092403001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8-4DCA-B8D6-25BB0DEC7731}"/>
            </c:ext>
          </c:extLst>
        </c:ser>
        <c:ser>
          <c:idx val="2"/>
          <c:order val="2"/>
          <c:tx>
            <c:strRef>
              <c:f>'Tab 6.3-6.4-6.5 Gr da 6.2 a 6.5'!$D$8</c:f>
              <c:strCache>
                <c:ptCount val="1"/>
                <c:pt idx="0">
                  <c:v>Solare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6.5'!$E$8:$L$8</c:f>
              <c:numCache>
                <c:formatCode>#,##0</c:formatCode>
                <c:ptCount val="8"/>
                <c:pt idx="0">
                  <c:v>60.837370507308691</c:v>
                </c:pt>
                <c:pt idx="1">
                  <c:v>70.713251332760109</c:v>
                </c:pt>
                <c:pt idx="2">
                  <c:v>74.069493465176279</c:v>
                </c:pt>
                <c:pt idx="3">
                  <c:v>75.279870937231294</c:v>
                </c:pt>
                <c:pt idx="4">
                  <c:v>71.447244368013756</c:v>
                </c:pt>
                <c:pt idx="5">
                  <c:v>80.647964230438518</c:v>
                </c:pt>
                <c:pt idx="6">
                  <c:v>73.723524333619949</c:v>
                </c:pt>
                <c:pt idx="7">
                  <c:v>78.371126999140145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8-4DCA-B8D6-25BB0DEC7731}"/>
            </c:ext>
          </c:extLst>
        </c:ser>
        <c:ser>
          <c:idx val="4"/>
          <c:order val="3"/>
          <c:tx>
            <c:strRef>
              <c:f>'Tab 6.3-6.4-6.5 Gr da 6.2 a 6.5'!$D$9</c:f>
              <c:strCache>
                <c:ptCount val="1"/>
                <c:pt idx="0">
                  <c:v>Geotermica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6.5'!$E$9:$L$9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98-4DCA-B8D6-25BB0DEC7731}"/>
            </c:ext>
          </c:extLst>
        </c:ser>
        <c:ser>
          <c:idx val="5"/>
          <c:order val="4"/>
          <c:tx>
            <c:strRef>
              <c:f>'Tab 6.3-6.4-6.5 Gr da 6.2 a 6.5'!$D$10</c:f>
              <c:strCache>
                <c:ptCount val="1"/>
                <c:pt idx="0">
                  <c:v>Biomasse solide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6.5'!$E$10:$L$10</c:f>
              <c:numCache>
                <c:formatCode>#,##0</c:formatCode>
                <c:ptCount val="8"/>
                <c:pt idx="0">
                  <c:v>0.92168099742046428</c:v>
                </c:pt>
                <c:pt idx="1">
                  <c:v>1.0268208082545143</c:v>
                </c:pt>
                <c:pt idx="2">
                  <c:v>0.9573171969045573</c:v>
                </c:pt>
                <c:pt idx="3">
                  <c:v>0.55406844368013752</c:v>
                </c:pt>
                <c:pt idx="4">
                  <c:v>0.75995021496130699</c:v>
                </c:pt>
                <c:pt idx="5">
                  <c:v>0.54082141014617369</c:v>
                </c:pt>
                <c:pt idx="6">
                  <c:v>0.66787179707652622</c:v>
                </c:pt>
                <c:pt idx="7">
                  <c:v>0.79065932932072225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98-4DCA-B8D6-25BB0DEC7731}"/>
            </c:ext>
          </c:extLst>
        </c:ser>
        <c:ser>
          <c:idx val="6"/>
          <c:order val="5"/>
          <c:tx>
            <c:strRef>
              <c:f>'Tab 6.3-6.4-6.5 Gr da 6.2 a 6.5'!$D$11</c:f>
              <c:strCache>
                <c:ptCount val="1"/>
                <c:pt idx="0">
                  <c:v>Biogas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5.032523176354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98-4DCA-B8D6-25BB0DEC7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6.5'!$E$11:$L$11</c:f>
              <c:numCache>
                <c:formatCode>#,##0</c:formatCode>
                <c:ptCount val="8"/>
                <c:pt idx="0">
                  <c:v>4.1149075666380046</c:v>
                </c:pt>
                <c:pt idx="1">
                  <c:v>7.0064302665520204</c:v>
                </c:pt>
                <c:pt idx="2">
                  <c:v>7.5389340498710231</c:v>
                </c:pt>
                <c:pt idx="3">
                  <c:v>6.7390493551160793</c:v>
                </c:pt>
                <c:pt idx="4">
                  <c:v>7.0150633705932934</c:v>
                </c:pt>
                <c:pt idx="5">
                  <c:v>6.5971486672398969</c:v>
                </c:pt>
                <c:pt idx="6">
                  <c:v>6.8101019836629391</c:v>
                </c:pt>
                <c:pt idx="7">
                  <c:v>6.1688409587274284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98-4DCA-B8D6-25BB0DEC7731}"/>
            </c:ext>
          </c:extLst>
        </c:ser>
        <c:ser>
          <c:idx val="3"/>
          <c:order val="6"/>
          <c:tx>
            <c:strRef>
              <c:f>'Tab 6.3-6.4-6.5 Gr da 6.2 a 6.5'!$D$12</c:f>
              <c:strCache>
                <c:ptCount val="1"/>
                <c:pt idx="0">
                  <c:v>Bioliquidi sostenibili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6.5'!$E$12:$L$12</c:f>
              <c:numCache>
                <c:formatCode>#,##0</c:formatCode>
                <c:ptCount val="8"/>
                <c:pt idx="0">
                  <c:v>5.4984952708513099E-2</c:v>
                </c:pt>
                <c:pt idx="1">
                  <c:v>0.16883912295786757</c:v>
                </c:pt>
                <c:pt idx="2">
                  <c:v>5.3518381771281174</c:v>
                </c:pt>
                <c:pt idx="3">
                  <c:v>5.4956602257093721</c:v>
                </c:pt>
                <c:pt idx="4">
                  <c:v>2.8455988085124675</c:v>
                </c:pt>
                <c:pt idx="5">
                  <c:v>6.719229406706793</c:v>
                </c:pt>
                <c:pt idx="6">
                  <c:v>5.3454909716251073</c:v>
                </c:pt>
                <c:pt idx="7">
                  <c:v>6.2018526121083131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98-4DCA-B8D6-25BB0DEC7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36528"/>
        <c:axId val="298738488"/>
      </c:barChart>
      <c:catAx>
        <c:axId val="29873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738488"/>
        <c:crosses val="autoZero"/>
        <c:auto val="1"/>
        <c:lblAlgn val="ctr"/>
        <c:lblOffset val="100"/>
        <c:noMultiLvlLbl val="0"/>
      </c:catAx>
      <c:valAx>
        <c:axId val="298738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73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7260416666666663"/>
          <c:w val="0.89999994891431856"/>
          <c:h val="0.110706126768321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55002258134195E-2"/>
          <c:y val="5.4409563955624733E-2"/>
          <c:w val="0.93428240422565634"/>
          <c:h val="0.76112784336109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6.3-6.4-6.5 Gr da 6.2 a 6.5'!$D$17</c:f>
              <c:strCache>
                <c:ptCount val="1"/>
                <c:pt idx="0">
                  <c:v>Energia da biomasse solide nel settore residenziale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6.5'!$E$17:$L$17</c:f>
              <c:numCache>
                <c:formatCode>#,##0</c:formatCode>
                <c:ptCount val="8"/>
                <c:pt idx="0">
                  <c:v>361.84012977076492</c:v>
                </c:pt>
                <c:pt idx="1">
                  <c:v>337.57373582139064</c:v>
                </c:pt>
                <c:pt idx="2">
                  <c:v>313.11748628534707</c:v>
                </c:pt>
                <c:pt idx="3">
                  <c:v>327.7874928849418</c:v>
                </c:pt>
                <c:pt idx="4">
                  <c:v>298.26845627897342</c:v>
                </c:pt>
                <c:pt idx="5">
                  <c:v>336.27616111419655</c:v>
                </c:pt>
                <c:pt idx="6">
                  <c:v>328.15152685152179</c:v>
                </c:pt>
                <c:pt idx="7">
                  <c:v>319.46363744973314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5-4E6A-B081-A02D03A907CA}"/>
            </c:ext>
          </c:extLst>
        </c:ser>
        <c:ser>
          <c:idx val="1"/>
          <c:order val="1"/>
          <c:tx>
            <c:strRef>
              <c:f>'Tab 6.3-6.4-6.5 Gr da 6.2 a 6.5'!$D$21</c:f>
              <c:strCache>
                <c:ptCount val="1"/>
                <c:pt idx="0">
                  <c:v>Energia rinnovabile da pompe di calore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6.5'!$E$21:$L$21</c:f>
              <c:numCache>
                <c:formatCode>#,##0</c:formatCode>
                <c:ptCount val="8"/>
                <c:pt idx="0">
                  <c:v>46.573036170458366</c:v>
                </c:pt>
                <c:pt idx="1">
                  <c:v>48.551337272701915</c:v>
                </c:pt>
                <c:pt idx="2">
                  <c:v>49.68628975646125</c:v>
                </c:pt>
                <c:pt idx="3">
                  <c:v>49.745081835896279</c:v>
                </c:pt>
                <c:pt idx="4">
                  <c:v>50.203745332620635</c:v>
                </c:pt>
                <c:pt idx="5">
                  <c:v>50.998723678683824</c:v>
                </c:pt>
                <c:pt idx="6">
                  <c:v>49.934916921346364</c:v>
                </c:pt>
                <c:pt idx="7">
                  <c:v>48.02420175686045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5-4E6A-B081-A02D03A907CA}"/>
            </c:ext>
          </c:extLst>
        </c:ser>
        <c:ser>
          <c:idx val="2"/>
          <c:order val="2"/>
          <c:tx>
            <c:strRef>
              <c:f>'Tab 6.3-6.4-6.5 Gr da 6.2 a 6.5'!$D$23</c:f>
              <c:strCache>
                <c:ptCount val="1"/>
                <c:pt idx="0">
                  <c:v>Rifiuti, solare termico, biogas, calore derivato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 6.3-6.4-6.5 Gr da 6.2 a 6.5'!$E$3:$L$3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 6.3-6.4-6.5 Gr da 6.2 a 6.5'!$E$23:$L$23</c:f>
              <c:numCache>
                <c:formatCode>#,##0</c:formatCode>
                <c:ptCount val="8"/>
                <c:pt idx="0">
                  <c:v>7.5015268369986181</c:v>
                </c:pt>
                <c:pt idx="1">
                  <c:v>6.4541200075848941</c:v>
                </c:pt>
                <c:pt idx="2">
                  <c:v>7.9137040713584037</c:v>
                </c:pt>
                <c:pt idx="3">
                  <c:v>7.1411153152566449</c:v>
                </c:pt>
                <c:pt idx="4">
                  <c:v>5.8796176113283991</c:v>
                </c:pt>
                <c:pt idx="5">
                  <c:v>10.280610618617429</c:v>
                </c:pt>
                <c:pt idx="6">
                  <c:v>6.5751979787741668</c:v>
                </c:pt>
                <c:pt idx="7">
                  <c:v>7.0737154757632297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5-4E6A-B081-A02D03A9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34176"/>
        <c:axId val="298739664"/>
      </c:barChart>
      <c:catAx>
        <c:axId val="2987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739664"/>
        <c:crosses val="autoZero"/>
        <c:auto val="1"/>
        <c:lblAlgn val="ctr"/>
        <c:lblOffset val="100"/>
        <c:noMultiLvlLbl val="0"/>
      </c:catAx>
      <c:valAx>
        <c:axId val="2987396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73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722222222222222E-2"/>
          <c:y val="0.90425959986066407"/>
          <c:w val="0.95940686274509823"/>
          <c:h val="7.79152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16063</xdr:colOff>
      <xdr:row>3</xdr:row>
      <xdr:rowOff>12701</xdr:rowOff>
    </xdr:from>
    <xdr:to>
      <xdr:col>26</xdr:col>
      <xdr:colOff>400063</xdr:colOff>
      <xdr:row>11</xdr:row>
      <xdr:rowOff>138551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543891</xdr:colOff>
      <xdr:row>3</xdr:row>
      <xdr:rowOff>357192</xdr:rowOff>
    </xdr:from>
    <xdr:to>
      <xdr:col>35</xdr:col>
      <xdr:colOff>281847</xdr:colOff>
      <xdr:row>14</xdr:row>
      <xdr:rowOff>7562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522727</xdr:colOff>
      <xdr:row>28</xdr:row>
      <xdr:rowOff>170006</xdr:rowOff>
    </xdr:from>
    <xdr:to>
      <xdr:col>35</xdr:col>
      <xdr:colOff>297127</xdr:colOff>
      <xdr:row>39</xdr:row>
      <xdr:rowOff>53531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611945</xdr:colOff>
      <xdr:row>17</xdr:row>
      <xdr:rowOff>0</xdr:rowOff>
    </xdr:from>
    <xdr:to>
      <xdr:col>35</xdr:col>
      <xdr:colOff>349901</xdr:colOff>
      <xdr:row>27</xdr:row>
      <xdr:rowOff>31370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41413</xdr:colOff>
      <xdr:row>40</xdr:row>
      <xdr:rowOff>138042</xdr:rowOff>
    </xdr:from>
    <xdr:to>
      <xdr:col>35</xdr:col>
      <xdr:colOff>425413</xdr:colOff>
      <xdr:row>50</xdr:row>
      <xdr:rowOff>116817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Informatica/Statistica/Statistica_interni/Dati_Pubblicazioni_Aree_Tematiche_Altro/Energia/2021/Terna-GSE-Enea/Monitoraggio_rinnovabili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6.3-6.4-6.5 Gr da 6.2 a 6.5"/>
      <sheetName val="Tab 6.1-6.2 Graf 6.1"/>
    </sheetNames>
    <sheetDataSet>
      <sheetData sheetId="0" refreshError="1"/>
      <sheetData sheetId="1">
        <row r="23">
          <cell r="C23">
            <v>2012</v>
          </cell>
          <cell r="D23">
            <v>2013</v>
          </cell>
          <cell r="E23">
            <v>2014</v>
          </cell>
          <cell r="F23">
            <v>2015</v>
          </cell>
          <cell r="G23">
            <v>2016</v>
          </cell>
          <cell r="H23">
            <v>2017</v>
          </cell>
          <cell r="I23">
            <v>2018</v>
          </cell>
          <cell r="J23">
            <v>2019</v>
          </cell>
          <cell r="K23">
            <v>2020</v>
          </cell>
        </row>
        <row r="24">
          <cell r="B24" t="str">
            <v>CFL FER/ CFL (Dato rilevato) (%)</v>
          </cell>
          <cell r="C24">
            <v>22.5</v>
          </cell>
          <cell r="D24">
            <v>23</v>
          </cell>
          <cell r="E24">
            <v>24.5</v>
          </cell>
          <cell r="F24">
            <v>25.3</v>
          </cell>
          <cell r="G24">
            <v>24.9</v>
          </cell>
          <cell r="H24">
            <v>27.1</v>
          </cell>
          <cell r="I24">
            <v>26.400000000000002</v>
          </cell>
          <cell r="J24">
            <v>26.6</v>
          </cell>
        </row>
        <row r="25">
          <cell r="B25" t="str">
            <v>Previsioni (%)</v>
          </cell>
          <cell r="C25">
            <v>10.100000000000001</v>
          </cell>
          <cell r="E25">
            <v>11.700000000000001</v>
          </cell>
          <cell r="G25">
            <v>13.600000000000001</v>
          </cell>
          <cell r="H25">
            <v>14.75</v>
          </cell>
          <cell r="I25">
            <v>15.9</v>
          </cell>
          <cell r="J25">
            <v>19.100000000000001</v>
          </cell>
          <cell r="K25">
            <v>19.100000000000001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tabSelected="1" workbookViewId="0">
      <selection activeCell="P18" sqref="P18"/>
    </sheetView>
  </sheetViews>
  <sheetFormatPr defaultRowHeight="15" x14ac:dyDescent="0.25"/>
  <cols>
    <col min="1" max="1" width="28.85546875" customWidth="1"/>
  </cols>
  <sheetData>
    <row r="3" spans="1:1" x14ac:dyDescent="0.25">
      <c r="A3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zoomScale="85" zoomScaleNormal="85" workbookViewId="0">
      <selection activeCell="B37" sqref="B37"/>
    </sheetView>
  </sheetViews>
  <sheetFormatPr defaultRowHeight="15" x14ac:dyDescent="0.25"/>
  <cols>
    <col min="1" max="1" width="3.85546875" customWidth="1"/>
    <col min="2" max="2" width="36.5703125" style="2" customWidth="1"/>
    <col min="3" max="8" width="9.140625" style="2"/>
  </cols>
  <sheetData>
    <row r="2" spans="1:17" x14ac:dyDescent="0.25">
      <c r="B2" s="1" t="s">
        <v>0</v>
      </c>
      <c r="Q2" s="3" t="s">
        <v>1</v>
      </c>
    </row>
    <row r="4" spans="1:17" ht="15.75" thickBot="1" x14ac:dyDescent="0.3">
      <c r="B4" s="4" t="s">
        <v>2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</row>
    <row r="5" spans="1:17" ht="22.5" x14ac:dyDescent="0.25">
      <c r="A5" s="6"/>
      <c r="B5" s="7" t="s">
        <v>3</v>
      </c>
      <c r="C5" s="8">
        <v>625</v>
      </c>
      <c r="D5" s="8">
        <v>619</v>
      </c>
      <c r="E5" s="8">
        <v>614</v>
      </c>
      <c r="F5" s="8">
        <v>635</v>
      </c>
      <c r="G5" s="8">
        <v>603</v>
      </c>
      <c r="H5" s="8">
        <v>662</v>
      </c>
      <c r="I5" s="9">
        <v>647.94894427395013</v>
      </c>
      <c r="J5" s="9">
        <v>650</v>
      </c>
    </row>
    <row r="6" spans="1:17" ht="22.5" x14ac:dyDescent="0.25">
      <c r="B6" s="10" t="s">
        <v>4</v>
      </c>
      <c r="C6" s="11">
        <v>209</v>
      </c>
      <c r="D6" s="11">
        <v>226</v>
      </c>
      <c r="E6" s="11">
        <v>243</v>
      </c>
      <c r="F6" s="11">
        <v>250</v>
      </c>
      <c r="G6" s="11">
        <v>249</v>
      </c>
      <c r="H6" s="11">
        <v>264</v>
      </c>
      <c r="I6" s="12">
        <v>262.8043394938818</v>
      </c>
      <c r="J6" s="12">
        <v>275</v>
      </c>
    </row>
    <row r="7" spans="1:17" ht="22.5" x14ac:dyDescent="0.25">
      <c r="B7" s="10" t="s">
        <v>5</v>
      </c>
      <c r="C7" s="11">
        <v>412</v>
      </c>
      <c r="D7" s="11">
        <v>390</v>
      </c>
      <c r="E7" s="11">
        <v>366</v>
      </c>
      <c r="F7" s="11">
        <v>381</v>
      </c>
      <c r="G7" s="11">
        <v>352</v>
      </c>
      <c r="H7" s="11">
        <v>391</v>
      </c>
      <c r="I7" s="12">
        <v>381.87729427882556</v>
      </c>
      <c r="J7" s="12">
        <v>371</v>
      </c>
    </row>
    <row r="8" spans="1:17" ht="22.5" x14ac:dyDescent="0.25">
      <c r="B8" s="10" t="s">
        <v>6</v>
      </c>
      <c r="C8" s="11">
        <v>4</v>
      </c>
      <c r="D8" s="11">
        <v>3</v>
      </c>
      <c r="E8" s="11">
        <v>5</v>
      </c>
      <c r="F8" s="11">
        <v>4</v>
      </c>
      <c r="G8" s="11">
        <v>3</v>
      </c>
      <c r="H8" s="11">
        <v>7</v>
      </c>
      <c r="I8" s="12">
        <v>3.2673105012428714</v>
      </c>
      <c r="J8" s="12">
        <v>4</v>
      </c>
    </row>
    <row r="9" spans="1:17" x14ac:dyDescent="0.25">
      <c r="B9" s="7" t="s">
        <v>7</v>
      </c>
      <c r="C9" s="13">
        <v>2782</v>
      </c>
      <c r="D9" s="13">
        <v>2697</v>
      </c>
      <c r="E9" s="13">
        <v>2510</v>
      </c>
      <c r="F9" s="13">
        <v>2509</v>
      </c>
      <c r="G9" s="13">
        <v>2425</v>
      </c>
      <c r="H9" s="13">
        <v>2443</v>
      </c>
      <c r="I9" s="14">
        <v>2451.8925624567905</v>
      </c>
      <c r="J9" s="14">
        <v>2450</v>
      </c>
    </row>
    <row r="10" spans="1:17" x14ac:dyDescent="0.25">
      <c r="B10" s="15"/>
    </row>
    <row r="11" spans="1:17" ht="18.75" x14ac:dyDescent="0.25">
      <c r="B11" s="16"/>
      <c r="C11" s="17"/>
      <c r="D11" s="17"/>
      <c r="E11" s="18">
        <v>2012</v>
      </c>
      <c r="F11" s="18">
        <v>2013</v>
      </c>
      <c r="G11" s="18">
        <v>2014</v>
      </c>
      <c r="H11" s="18">
        <v>2015</v>
      </c>
      <c r="I11" s="18">
        <v>2016</v>
      </c>
      <c r="J11" s="18">
        <v>2017</v>
      </c>
      <c r="K11" s="18">
        <v>2018</v>
      </c>
      <c r="L11" s="18">
        <v>2019</v>
      </c>
      <c r="M11" s="18">
        <v>2020</v>
      </c>
    </row>
    <row r="12" spans="1:17" ht="21" x14ac:dyDescent="0.25">
      <c r="B12" s="19" t="s">
        <v>8</v>
      </c>
      <c r="C12" s="20"/>
      <c r="D12" s="20"/>
      <c r="E12" s="21">
        <v>0.22474268942075151</v>
      </c>
      <c r="F12" s="21">
        <v>0.22968413689247702</v>
      </c>
      <c r="G12" s="21">
        <v>0.24455087457016725</v>
      </c>
      <c r="H12" s="21">
        <v>0.25306368481887292</v>
      </c>
      <c r="I12" s="21">
        <v>0.24879499194890595</v>
      </c>
      <c r="J12" s="21">
        <v>0.27082877565862618</v>
      </c>
      <c r="K12" s="21">
        <v>0.26426481901992754</v>
      </c>
      <c r="L12" s="21">
        <v>0.26550486359496461</v>
      </c>
      <c r="M12" s="21"/>
    </row>
    <row r="13" spans="1:17" ht="15.75" x14ac:dyDescent="0.25">
      <c r="B13" s="22"/>
      <c r="C13" s="23"/>
      <c r="D13" s="24"/>
      <c r="E13" s="25"/>
      <c r="F13" s="26"/>
      <c r="G13" s="26"/>
      <c r="H13" s="26"/>
      <c r="I13" s="26"/>
      <c r="J13" s="26"/>
      <c r="K13" s="26"/>
      <c r="L13" s="26"/>
      <c r="M13" s="26"/>
    </row>
    <row r="14" spans="1:17" ht="21" x14ac:dyDescent="0.25">
      <c r="B14" s="27" t="s">
        <v>9</v>
      </c>
      <c r="C14" s="28"/>
      <c r="D14" s="28"/>
      <c r="E14" s="29">
        <v>0.10069317767238234</v>
      </c>
      <c r="F14" s="29"/>
      <c r="G14" s="29">
        <v>0.11653313911143481</v>
      </c>
      <c r="H14" s="29"/>
      <c r="I14" s="29">
        <v>0.13553779069767441</v>
      </c>
      <c r="J14" s="29"/>
      <c r="K14" s="29">
        <v>0.1592310482408415</v>
      </c>
      <c r="L14" s="29">
        <v>0.191</v>
      </c>
      <c r="M14" s="29">
        <v>0.19116582186821143</v>
      </c>
    </row>
    <row r="16" spans="1:17" x14ac:dyDescent="0.25">
      <c r="B16" s="30" t="s">
        <v>10</v>
      </c>
    </row>
    <row r="17" spans="1:12" x14ac:dyDescent="0.25">
      <c r="B17" s="15"/>
    </row>
    <row r="18" spans="1:12" ht="15.75" thickBot="1" x14ac:dyDescent="0.3">
      <c r="B18" s="31"/>
      <c r="C18" s="5">
        <v>2012</v>
      </c>
      <c r="D18" s="5">
        <v>2013</v>
      </c>
      <c r="E18" s="5">
        <v>2014</v>
      </c>
      <c r="F18" s="5">
        <v>2015</v>
      </c>
      <c r="G18" s="5">
        <v>2016</v>
      </c>
      <c r="H18" s="5">
        <v>2017</v>
      </c>
      <c r="I18" s="5">
        <v>2018</v>
      </c>
      <c r="J18" s="5">
        <v>2019</v>
      </c>
      <c r="K18" s="5">
        <v>2020</v>
      </c>
    </row>
    <row r="19" spans="1:12" ht="33.75" x14ac:dyDescent="0.25">
      <c r="A19" s="6"/>
      <c r="B19" s="32" t="s">
        <v>8</v>
      </c>
      <c r="C19" s="33">
        <f>C5/C9</f>
        <v>0.22465851905104242</v>
      </c>
      <c r="D19" s="33">
        <f t="shared" ref="D19:I19" si="0">D5/D9</f>
        <v>0.22951427512050426</v>
      </c>
      <c r="E19" s="33">
        <f t="shared" si="0"/>
        <v>0.2446215139442231</v>
      </c>
      <c r="F19" s="33">
        <f t="shared" si="0"/>
        <v>0.25308888003188523</v>
      </c>
      <c r="G19" s="33">
        <f t="shared" si="0"/>
        <v>0.24865979381443298</v>
      </c>
      <c r="H19" s="33">
        <f t="shared" si="0"/>
        <v>0.27097830536225953</v>
      </c>
      <c r="I19" s="33">
        <f t="shared" si="0"/>
        <v>0.26426481901992754</v>
      </c>
      <c r="J19" s="33">
        <v>0.26600000000000001</v>
      </c>
      <c r="K19" s="34" t="s">
        <v>11</v>
      </c>
    </row>
    <row r="20" spans="1:12" ht="22.5" x14ac:dyDescent="0.25">
      <c r="A20" s="6"/>
      <c r="B20" s="32" t="s">
        <v>12</v>
      </c>
      <c r="C20" s="35">
        <v>0.10069317767238234</v>
      </c>
      <c r="D20" s="36" t="s">
        <v>11</v>
      </c>
      <c r="E20" s="33">
        <v>0.11653313911143481</v>
      </c>
      <c r="F20" s="36" t="s">
        <v>11</v>
      </c>
      <c r="G20" s="33">
        <v>0.13553779069767441</v>
      </c>
      <c r="H20" s="36" t="s">
        <v>11</v>
      </c>
      <c r="I20" s="37">
        <v>0.1592310482408415</v>
      </c>
      <c r="J20" s="37">
        <v>0.191</v>
      </c>
      <c r="K20" s="37">
        <v>0.19116582186821143</v>
      </c>
    </row>
    <row r="23" spans="1:12" x14ac:dyDescent="0.25">
      <c r="C23" s="38">
        <v>2012</v>
      </c>
      <c r="D23" s="38">
        <v>2013</v>
      </c>
      <c r="E23" s="38">
        <v>2014</v>
      </c>
      <c r="F23" s="38">
        <v>2015</v>
      </c>
      <c r="G23" s="38">
        <v>2016</v>
      </c>
      <c r="H23" s="38">
        <v>2017</v>
      </c>
      <c r="I23" s="38">
        <v>2018</v>
      </c>
      <c r="J23" s="38">
        <v>2019</v>
      </c>
      <c r="K23" s="38">
        <v>2020</v>
      </c>
      <c r="L23" s="39"/>
    </row>
    <row r="24" spans="1:12" x14ac:dyDescent="0.25">
      <c r="B24" s="40" t="s">
        <v>13</v>
      </c>
      <c r="C24" s="41">
        <v>22.5</v>
      </c>
      <c r="D24" s="41">
        <v>23</v>
      </c>
      <c r="E24" s="41">
        <v>24.5</v>
      </c>
      <c r="F24" s="41">
        <v>25.3</v>
      </c>
      <c r="G24" s="41">
        <v>24.9</v>
      </c>
      <c r="H24" s="41">
        <v>27.1</v>
      </c>
      <c r="I24" s="41">
        <v>26.400000000000002</v>
      </c>
      <c r="J24" s="41">
        <v>26.6</v>
      </c>
      <c r="K24" s="34"/>
      <c r="L24" s="39"/>
    </row>
    <row r="25" spans="1:12" x14ac:dyDescent="0.25">
      <c r="B25" s="42" t="s">
        <v>14</v>
      </c>
      <c r="C25" s="43">
        <v>10.100000000000001</v>
      </c>
      <c r="D25" s="41"/>
      <c r="E25" s="41">
        <v>11.700000000000001</v>
      </c>
      <c r="F25" s="41"/>
      <c r="G25" s="41">
        <v>13.600000000000001</v>
      </c>
      <c r="H25" s="44">
        <f>(G25+I25)/2</f>
        <v>14.75</v>
      </c>
      <c r="I25" s="45">
        <v>15.9</v>
      </c>
      <c r="J25" s="45">
        <v>19.100000000000001</v>
      </c>
      <c r="K25" s="45">
        <v>19.100000000000001</v>
      </c>
      <c r="L25" s="39"/>
    </row>
    <row r="26" spans="1:12" x14ac:dyDescent="0.25">
      <c r="I26" s="2"/>
      <c r="J26" s="2"/>
      <c r="K26" s="2"/>
    </row>
    <row r="27" spans="1:12" x14ac:dyDescent="0.25">
      <c r="I27" s="2"/>
      <c r="J27" s="2"/>
      <c r="K27" s="2"/>
    </row>
  </sheetData>
  <mergeCells count="3">
    <mergeCell ref="B11:D11"/>
    <mergeCell ref="B12:D12"/>
    <mergeCell ref="B14:D1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showGridLines="0" topLeftCell="L19" zoomScale="85" zoomScaleNormal="85" workbookViewId="0">
      <selection activeCell="AF58" sqref="AF58"/>
    </sheetView>
  </sheetViews>
  <sheetFormatPr defaultColWidth="9.140625" defaultRowHeight="15.75" x14ac:dyDescent="0.25"/>
  <cols>
    <col min="1" max="1" width="5" style="46" customWidth="1"/>
    <col min="2" max="2" width="8.140625" style="22" customWidth="1"/>
    <col min="3" max="3" width="8.140625" style="23" customWidth="1"/>
    <col min="4" max="4" width="78.140625" style="24" customWidth="1"/>
    <col min="5" max="5" width="12.140625" style="25" customWidth="1"/>
    <col min="6" max="12" width="12.140625" style="23" customWidth="1"/>
    <col min="13" max="13" width="14.28515625" style="23" customWidth="1"/>
    <col min="14" max="14" width="4.140625" style="23" customWidth="1"/>
    <col min="15" max="15" width="3.28515625" style="23" customWidth="1"/>
    <col min="16" max="16" width="48.5703125" style="23" customWidth="1"/>
    <col min="17" max="16384" width="9.140625" style="23"/>
  </cols>
  <sheetData>
    <row r="1" spans="1:26" ht="21.75" customHeight="1" x14ac:dyDescent="0.25">
      <c r="B1" s="118" t="s">
        <v>83</v>
      </c>
      <c r="D1" s="117"/>
      <c r="E1" s="116"/>
      <c r="F1" s="115"/>
      <c r="G1" s="115"/>
      <c r="H1" s="115"/>
      <c r="I1" s="115"/>
      <c r="J1" s="115"/>
      <c r="K1" s="115"/>
      <c r="L1" s="115"/>
      <c r="M1" s="115"/>
    </row>
    <row r="2" spans="1:26" ht="29.25" customHeight="1" x14ac:dyDescent="0.25">
      <c r="B2" s="114" t="s">
        <v>82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22"/>
      <c r="Z2" s="84" t="s">
        <v>81</v>
      </c>
    </row>
    <row r="3" spans="1:26" s="63" customFormat="1" ht="37.5" x14ac:dyDescent="0.25">
      <c r="A3" s="64"/>
      <c r="B3" s="113"/>
      <c r="C3" s="112"/>
      <c r="D3" s="112"/>
      <c r="E3" s="18">
        <v>2012</v>
      </c>
      <c r="F3" s="18">
        <v>2013</v>
      </c>
      <c r="G3" s="18">
        <v>2014</v>
      </c>
      <c r="H3" s="18">
        <v>2015</v>
      </c>
      <c r="I3" s="18">
        <v>2016</v>
      </c>
      <c r="J3" s="18">
        <v>2017</v>
      </c>
      <c r="K3" s="18">
        <v>2018</v>
      </c>
      <c r="L3" s="18">
        <v>2019</v>
      </c>
      <c r="M3" s="18" t="s">
        <v>80</v>
      </c>
      <c r="P3" s="80" t="s">
        <v>79</v>
      </c>
      <c r="Q3" s="111"/>
      <c r="R3" s="111"/>
      <c r="S3" s="111"/>
      <c r="T3" s="111"/>
      <c r="U3" s="111"/>
      <c r="V3" s="111"/>
      <c r="Z3" s="80" t="s">
        <v>78</v>
      </c>
    </row>
    <row r="4" spans="1:26" s="86" customFormat="1" ht="28.5" customHeight="1" thickBot="1" x14ac:dyDescent="0.3">
      <c r="A4" s="89"/>
      <c r="B4" s="110" t="s">
        <v>77</v>
      </c>
      <c r="C4" s="109"/>
      <c r="D4" s="108"/>
      <c r="E4" s="107">
        <v>625.2273922880637</v>
      </c>
      <c r="F4" s="107">
        <v>619.38908108920873</v>
      </c>
      <c r="G4" s="107">
        <v>613.89195819632027</v>
      </c>
      <c r="H4" s="107">
        <v>634.91983072673952</v>
      </c>
      <c r="I4" s="107">
        <v>603.30994398976645</v>
      </c>
      <c r="J4" s="107">
        <v>661.65954864594482</v>
      </c>
      <c r="K4" s="107">
        <v>647.94894427395013</v>
      </c>
      <c r="L4" s="107">
        <v>650.37462368424576</v>
      </c>
      <c r="M4" s="106" t="s">
        <v>76</v>
      </c>
      <c r="O4" s="105"/>
      <c r="P4" s="99" t="s">
        <v>75</v>
      </c>
      <c r="Q4" s="5">
        <v>2012</v>
      </c>
      <c r="R4" s="5">
        <v>2013</v>
      </c>
      <c r="S4" s="5">
        <v>2014</v>
      </c>
      <c r="T4" s="5">
        <v>2015</v>
      </c>
      <c r="U4" s="5">
        <v>2016</v>
      </c>
      <c r="V4" s="5">
        <v>2017</v>
      </c>
      <c r="W4" s="5">
        <v>2018</v>
      </c>
      <c r="X4" s="5">
        <v>2019</v>
      </c>
    </row>
    <row r="5" spans="1:26" ht="22.5" x14ac:dyDescent="0.25">
      <c r="C5" s="79" t="s">
        <v>74</v>
      </c>
      <c r="D5" s="78"/>
      <c r="E5" s="77">
        <v>209.31269950984174</v>
      </c>
      <c r="F5" s="77">
        <v>226.46615846619267</v>
      </c>
      <c r="G5" s="77">
        <v>242.82544539539978</v>
      </c>
      <c r="H5" s="77">
        <v>249.88170639325614</v>
      </c>
      <c r="I5" s="77">
        <v>248.60943044394935</v>
      </c>
      <c r="J5" s="77">
        <v>263.69350162171918</v>
      </c>
      <c r="K5" s="77">
        <v>262.8043394938818</v>
      </c>
      <c r="L5" s="77">
        <v>275.23617313806346</v>
      </c>
      <c r="M5" s="104">
        <v>183</v>
      </c>
      <c r="O5" s="54"/>
      <c r="P5" s="7" t="s">
        <v>73</v>
      </c>
      <c r="Q5" s="8">
        <v>209</v>
      </c>
      <c r="R5" s="8">
        <v>226</v>
      </c>
      <c r="S5" s="8">
        <v>243</v>
      </c>
      <c r="T5" s="8">
        <v>250</v>
      </c>
      <c r="U5" s="8">
        <v>249</v>
      </c>
      <c r="V5" s="8">
        <v>264</v>
      </c>
      <c r="W5" s="9">
        <v>262.8043394938818</v>
      </c>
      <c r="X5" s="9">
        <v>275.23617313806346</v>
      </c>
    </row>
    <row r="6" spans="1:26" ht="16.5" customHeight="1" x14ac:dyDescent="0.25">
      <c r="D6" s="96" t="s">
        <v>72</v>
      </c>
      <c r="E6" s="75">
        <v>114.31369059808451</v>
      </c>
      <c r="F6" s="75">
        <v>118.51158247277738</v>
      </c>
      <c r="G6" s="75">
        <v>126.00868310396608</v>
      </c>
      <c r="H6" s="75">
        <v>132.04966637896203</v>
      </c>
      <c r="I6" s="75">
        <v>135.9771589451089</v>
      </c>
      <c r="J6" s="75">
        <v>140.20661072440132</v>
      </c>
      <c r="K6" s="75">
        <v>146.63337512693838</v>
      </c>
      <c r="L6" s="75">
        <v>151.30491314636387</v>
      </c>
      <c r="M6" s="75"/>
      <c r="O6" s="54"/>
      <c r="P6" s="10" t="s">
        <v>72</v>
      </c>
      <c r="Q6" s="11">
        <v>114</v>
      </c>
      <c r="R6" s="11">
        <v>119</v>
      </c>
      <c r="S6" s="11">
        <v>126</v>
      </c>
      <c r="T6" s="11">
        <v>132</v>
      </c>
      <c r="U6" s="11">
        <v>136</v>
      </c>
      <c r="V6" s="11">
        <v>140</v>
      </c>
      <c r="W6" s="12">
        <v>146.63337512693838</v>
      </c>
      <c r="X6" s="12">
        <v>151.30491314636387</v>
      </c>
    </row>
    <row r="7" spans="1:26" ht="16.5" customHeight="1" x14ac:dyDescent="0.25">
      <c r="D7" s="96" t="s">
        <v>71</v>
      </c>
      <c r="E7" s="75">
        <v>29.070064887681571</v>
      </c>
      <c r="F7" s="75">
        <v>29.03923446289075</v>
      </c>
      <c r="G7" s="75">
        <v>28.899179402353703</v>
      </c>
      <c r="H7" s="75">
        <v>29.763391052557242</v>
      </c>
      <c r="I7" s="75">
        <v>30.564414736759627</v>
      </c>
      <c r="J7" s="75">
        <v>28.981727182786475</v>
      </c>
      <c r="K7" s="75">
        <v>29.623975280958955</v>
      </c>
      <c r="L7" s="75">
        <v>32.398780092403001</v>
      </c>
      <c r="M7" s="75"/>
      <c r="O7" s="54"/>
      <c r="P7" s="10" t="s">
        <v>71</v>
      </c>
      <c r="Q7" s="11">
        <v>29</v>
      </c>
      <c r="R7" s="11">
        <v>29</v>
      </c>
      <c r="S7" s="11">
        <v>29</v>
      </c>
      <c r="T7" s="11">
        <v>30</v>
      </c>
      <c r="U7" s="11">
        <v>31</v>
      </c>
      <c r="V7" s="11">
        <v>29</v>
      </c>
      <c r="W7" s="12">
        <v>29.623975280958955</v>
      </c>
      <c r="X7" s="12">
        <v>32.398780092403001</v>
      </c>
    </row>
    <row r="8" spans="1:26" ht="16.5" customHeight="1" x14ac:dyDescent="0.25">
      <c r="D8" s="96" t="s">
        <v>70</v>
      </c>
      <c r="E8" s="75">
        <v>60.837370507308691</v>
      </c>
      <c r="F8" s="75">
        <v>70.713251332760109</v>
      </c>
      <c r="G8" s="75">
        <v>74.069493465176279</v>
      </c>
      <c r="H8" s="75">
        <v>75.279870937231294</v>
      </c>
      <c r="I8" s="75">
        <v>71.447244368013756</v>
      </c>
      <c r="J8" s="75">
        <v>80.647964230438518</v>
      </c>
      <c r="K8" s="75">
        <v>73.723524333619949</v>
      </c>
      <c r="L8" s="75">
        <v>78.371126999140145</v>
      </c>
      <c r="M8" s="75"/>
      <c r="O8" s="54"/>
      <c r="P8" s="10" t="s">
        <v>69</v>
      </c>
      <c r="Q8" s="103">
        <v>61</v>
      </c>
      <c r="R8" s="103">
        <v>71</v>
      </c>
      <c r="S8" s="103">
        <v>74</v>
      </c>
      <c r="T8" s="103">
        <v>75</v>
      </c>
      <c r="U8" s="103">
        <v>71</v>
      </c>
      <c r="V8" s="103">
        <v>81</v>
      </c>
      <c r="W8" s="85">
        <v>73.723524333619949</v>
      </c>
      <c r="X8" s="85">
        <v>78.371126999140145</v>
      </c>
    </row>
    <row r="9" spans="1:26" ht="16.5" customHeight="1" x14ac:dyDescent="0.25">
      <c r="D9" s="96" t="s">
        <v>68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/>
      <c r="O9" s="54"/>
      <c r="P9" s="10" t="s">
        <v>67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102">
        <v>0</v>
      </c>
      <c r="W9" s="85">
        <v>0</v>
      </c>
      <c r="X9" s="85">
        <v>0</v>
      </c>
    </row>
    <row r="10" spans="1:26" ht="16.5" customHeight="1" x14ac:dyDescent="0.25">
      <c r="D10" s="96" t="s">
        <v>66</v>
      </c>
      <c r="E10" s="75">
        <v>0.92168099742046428</v>
      </c>
      <c r="F10" s="75">
        <v>1.0268208082545143</v>
      </c>
      <c r="G10" s="75">
        <v>0.9573171969045573</v>
      </c>
      <c r="H10" s="75">
        <v>0.55406844368013752</v>
      </c>
      <c r="I10" s="75">
        <v>0.75995021496130699</v>
      </c>
      <c r="J10" s="75">
        <v>0.54082141014617369</v>
      </c>
      <c r="K10" s="75">
        <v>0.66787179707652622</v>
      </c>
      <c r="L10" s="75">
        <v>0.79065932932072225</v>
      </c>
      <c r="M10" s="75"/>
      <c r="O10" s="54"/>
      <c r="P10" s="10" t="s">
        <v>66</v>
      </c>
      <c r="Q10" s="102">
        <v>1</v>
      </c>
      <c r="R10" s="102">
        <v>1</v>
      </c>
      <c r="S10" s="102">
        <v>1</v>
      </c>
      <c r="T10" s="102">
        <v>1</v>
      </c>
      <c r="U10" s="102">
        <v>1</v>
      </c>
      <c r="V10" s="102">
        <v>1</v>
      </c>
      <c r="W10" s="85">
        <v>0.66787179707652622</v>
      </c>
      <c r="X10" s="85">
        <v>0.79065932932072225</v>
      </c>
    </row>
    <row r="11" spans="1:26" ht="16.5" customHeight="1" x14ac:dyDescent="0.25">
      <c r="D11" s="96" t="s">
        <v>65</v>
      </c>
      <c r="E11" s="75">
        <v>4.1149075666380046</v>
      </c>
      <c r="F11" s="75">
        <v>7.0064302665520204</v>
      </c>
      <c r="G11" s="75">
        <v>7.5389340498710231</v>
      </c>
      <c r="H11" s="75">
        <v>6.7390493551160793</v>
      </c>
      <c r="I11" s="75">
        <v>7.0150633705932934</v>
      </c>
      <c r="J11" s="75">
        <v>6.5971486672398969</v>
      </c>
      <c r="K11" s="75">
        <v>6.8101019836629391</v>
      </c>
      <c r="L11" s="75">
        <v>6.1688409587274284</v>
      </c>
      <c r="M11" s="75"/>
      <c r="O11" s="54"/>
      <c r="P11" s="10" t="s">
        <v>64</v>
      </c>
      <c r="Q11" s="102">
        <v>4</v>
      </c>
      <c r="R11" s="102">
        <v>7</v>
      </c>
      <c r="S11" s="102">
        <v>8</v>
      </c>
      <c r="T11" s="102">
        <v>7</v>
      </c>
      <c r="U11" s="102">
        <v>7</v>
      </c>
      <c r="V11" s="102">
        <v>7</v>
      </c>
      <c r="W11" s="85">
        <v>6.8101019836629391</v>
      </c>
      <c r="X11" s="85">
        <v>6.1688409587274284</v>
      </c>
    </row>
    <row r="12" spans="1:26" ht="16.5" customHeight="1" x14ac:dyDescent="0.25">
      <c r="D12" s="96" t="s">
        <v>63</v>
      </c>
      <c r="E12" s="75">
        <v>5.4984952708513099E-2</v>
      </c>
      <c r="F12" s="75">
        <v>0.16883912295786757</v>
      </c>
      <c r="G12" s="75">
        <v>5.3518381771281174</v>
      </c>
      <c r="H12" s="75">
        <v>5.4956602257093721</v>
      </c>
      <c r="I12" s="75">
        <v>2.8455988085124675</v>
      </c>
      <c r="J12" s="75">
        <v>6.719229406706793</v>
      </c>
      <c r="K12" s="75">
        <v>5.3454909716251073</v>
      </c>
      <c r="L12" s="75">
        <v>6.2018526121083131</v>
      </c>
      <c r="M12" s="75"/>
      <c r="O12" s="54"/>
      <c r="P12" s="10" t="s">
        <v>63</v>
      </c>
      <c r="Q12" s="102">
        <v>0</v>
      </c>
      <c r="R12" s="102">
        <v>0</v>
      </c>
      <c r="S12" s="102">
        <v>5</v>
      </c>
      <c r="T12" s="102">
        <v>5</v>
      </c>
      <c r="U12" s="102">
        <v>3</v>
      </c>
      <c r="V12" s="102">
        <v>7</v>
      </c>
      <c r="W12" s="85">
        <v>5.3454909716251073</v>
      </c>
      <c r="X12" s="85">
        <v>6.2018526121083131</v>
      </c>
    </row>
    <row r="13" spans="1:26" x14ac:dyDescent="0.25">
      <c r="B13" s="22" t="s">
        <v>62</v>
      </c>
      <c r="C13" s="79" t="s">
        <v>61</v>
      </c>
      <c r="D13" s="78"/>
      <c r="E13" s="77">
        <v>412.27855547132901</v>
      </c>
      <c r="F13" s="77">
        <v>389.97561282078044</v>
      </c>
      <c r="G13" s="77">
        <v>366.49032013994025</v>
      </c>
      <c r="H13" s="77">
        <v>380.92683835311709</v>
      </c>
      <c r="I13" s="77">
        <v>352.00457275515475</v>
      </c>
      <c r="J13" s="77">
        <v>390.81576298782272</v>
      </c>
      <c r="K13" s="77">
        <v>381.87729427882556</v>
      </c>
      <c r="L13" s="77">
        <v>371.42264247861067</v>
      </c>
      <c r="M13" s="77">
        <v>346</v>
      </c>
      <c r="P13" s="47"/>
      <c r="Q13" s="47"/>
      <c r="R13" s="47"/>
      <c r="S13" s="47"/>
      <c r="T13" s="47"/>
      <c r="U13" s="47"/>
      <c r="V13" s="47"/>
    </row>
    <row r="14" spans="1:26" ht="16.5" customHeight="1" x14ac:dyDescent="0.25">
      <c r="D14" s="96" t="s">
        <v>56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/>
    </row>
    <row r="15" spans="1:26" ht="16.5" customHeight="1" x14ac:dyDescent="0.25">
      <c r="D15" s="96" t="s">
        <v>55</v>
      </c>
      <c r="E15" s="75">
        <v>1.7178259948781762</v>
      </c>
      <c r="F15" s="75">
        <v>1.7541089549599169</v>
      </c>
      <c r="G15" s="75">
        <v>1.9222639329732882</v>
      </c>
      <c r="H15" s="75">
        <v>2.0847057427505007</v>
      </c>
      <c r="I15" s="75">
        <v>2.3283075650702796</v>
      </c>
      <c r="J15" s="75">
        <v>2.2863189308551228</v>
      </c>
      <c r="K15" s="75">
        <v>2.3843041659599971</v>
      </c>
      <c r="L15" s="75">
        <v>2.5450065238268262</v>
      </c>
      <c r="M15" s="75"/>
    </row>
    <row r="16" spans="1:26" ht="16.5" customHeight="1" x14ac:dyDescent="0.25">
      <c r="D16" s="96" t="s">
        <v>53</v>
      </c>
      <c r="E16" s="75">
        <v>1.17034489347473</v>
      </c>
      <c r="F16" s="75">
        <v>0.96033281690792194</v>
      </c>
      <c r="G16" s="75">
        <v>0.62287904392340465</v>
      </c>
      <c r="H16" s="75">
        <v>0.15262994813986172</v>
      </c>
      <c r="I16" s="75">
        <v>7.3192055985478205E-2</v>
      </c>
      <c r="J16" s="75">
        <v>0.1098141778924238</v>
      </c>
      <c r="K16" s="75">
        <v>0.18069348906085794</v>
      </c>
      <c r="L16" s="75">
        <v>0.16742679373268368</v>
      </c>
      <c r="M16" s="75"/>
      <c r="P16" s="30" t="s">
        <v>60</v>
      </c>
      <c r="Z16" s="101" t="s">
        <v>59</v>
      </c>
    </row>
    <row r="17" spans="1:26" ht="16.5" customHeight="1" x14ac:dyDescent="0.25">
      <c r="C17" s="100"/>
      <c r="D17" s="96" t="s">
        <v>51</v>
      </c>
      <c r="E17" s="75">
        <v>361.84012977076492</v>
      </c>
      <c r="F17" s="75">
        <v>337.57373582139064</v>
      </c>
      <c r="G17" s="75">
        <v>313.11748628534707</v>
      </c>
      <c r="H17" s="75">
        <v>327.7874928849418</v>
      </c>
      <c r="I17" s="75">
        <v>298.26845627897342</v>
      </c>
      <c r="J17" s="75">
        <v>336.27616111419655</v>
      </c>
      <c r="K17" s="75">
        <v>328.15152685152179</v>
      </c>
      <c r="L17" s="75">
        <v>319.46363744973314</v>
      </c>
      <c r="M17" s="75"/>
    </row>
    <row r="18" spans="1:26" ht="16.5" customHeight="1" thickBot="1" x14ac:dyDescent="0.3">
      <c r="D18" s="96" t="s">
        <v>49</v>
      </c>
      <c r="E18" s="75">
        <v>0</v>
      </c>
      <c r="F18" s="75">
        <v>0.34372952133859763</v>
      </c>
      <c r="G18" s="75">
        <v>0.34903268775380769</v>
      </c>
      <c r="H18" s="75">
        <v>0.36443429738872779</v>
      </c>
      <c r="I18" s="75">
        <v>0.348694322894606</v>
      </c>
      <c r="J18" s="75">
        <v>0.41055161272775714</v>
      </c>
      <c r="K18" s="75">
        <v>0.48296302842605732</v>
      </c>
      <c r="L18" s="75">
        <v>0.57689586382549696</v>
      </c>
      <c r="M18" s="75"/>
      <c r="P18" s="99" t="s">
        <v>58</v>
      </c>
      <c r="Q18" s="5">
        <v>2012</v>
      </c>
      <c r="R18" s="5">
        <v>2013</v>
      </c>
      <c r="S18" s="5">
        <v>2014</v>
      </c>
      <c r="T18" s="5">
        <v>2015</v>
      </c>
      <c r="U18" s="5">
        <v>2016</v>
      </c>
      <c r="V18" s="5">
        <v>2017</v>
      </c>
      <c r="W18" s="5">
        <v>2018</v>
      </c>
      <c r="X18" s="5">
        <v>2019</v>
      </c>
    </row>
    <row r="19" spans="1:26" ht="16.5" customHeight="1" x14ac:dyDescent="0.25">
      <c r="D19" s="96" t="s">
        <v>48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/>
      <c r="P19" s="7" t="s">
        <v>57</v>
      </c>
      <c r="Q19" s="9">
        <v>412.27855547132901</v>
      </c>
      <c r="R19" s="9">
        <v>389.97561282078044</v>
      </c>
      <c r="S19" s="9">
        <v>366.49032013994025</v>
      </c>
      <c r="T19" s="9">
        <v>380.92683835311709</v>
      </c>
      <c r="U19" s="9">
        <v>352.00457275515475</v>
      </c>
      <c r="V19" s="9">
        <v>390.81576298782272</v>
      </c>
      <c r="W19" s="9">
        <v>381.87729427882556</v>
      </c>
      <c r="X19" s="9">
        <v>371.42264247861067</v>
      </c>
    </row>
    <row r="20" spans="1:26" ht="16.5" customHeight="1" x14ac:dyDescent="0.25">
      <c r="D20" s="96" t="s">
        <v>47</v>
      </c>
      <c r="E20" s="75">
        <v>0.97721864175280448</v>
      </c>
      <c r="F20" s="75">
        <v>0.79236843348145847</v>
      </c>
      <c r="G20" s="75">
        <v>0.79236843348145847</v>
      </c>
      <c r="H20" s="75">
        <v>0.79249364399992273</v>
      </c>
      <c r="I20" s="75">
        <v>0.78217719961031429</v>
      </c>
      <c r="J20" s="75">
        <v>0.73419347346701047</v>
      </c>
      <c r="K20" s="75">
        <v>0.74288982251044045</v>
      </c>
      <c r="L20" s="75">
        <v>0.64547409063211092</v>
      </c>
      <c r="M20" s="75"/>
      <c r="P20" s="10" t="s">
        <v>56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6" ht="16.5" customHeight="1" x14ac:dyDescent="0.25">
      <c r="B21" s="98"/>
      <c r="C21" s="97"/>
      <c r="D21" s="96" t="s">
        <v>46</v>
      </c>
      <c r="E21" s="75">
        <v>46.573036170458366</v>
      </c>
      <c r="F21" s="75">
        <v>48.551337272701915</v>
      </c>
      <c r="G21" s="75">
        <v>49.68628975646125</v>
      </c>
      <c r="H21" s="75">
        <v>49.745081835896279</v>
      </c>
      <c r="I21" s="75">
        <v>50.203745332620635</v>
      </c>
      <c r="J21" s="75">
        <v>50.998723678683824</v>
      </c>
      <c r="K21" s="75">
        <v>49.934916921346364</v>
      </c>
      <c r="L21" s="95">
        <v>48.02420175686045</v>
      </c>
      <c r="M21" s="95"/>
      <c r="P21" s="10" t="s">
        <v>55</v>
      </c>
      <c r="Q21" s="12">
        <v>1.7178259948781762</v>
      </c>
      <c r="R21" s="12">
        <v>1.7541089549599169</v>
      </c>
      <c r="S21" s="12">
        <v>1.9222639329732882</v>
      </c>
      <c r="T21" s="12">
        <v>2.0847057427505007</v>
      </c>
      <c r="U21" s="12">
        <v>2.3283075650702796</v>
      </c>
      <c r="V21" s="12">
        <v>2.2863189308551228</v>
      </c>
      <c r="W21" s="12">
        <v>2.3843041659599971</v>
      </c>
      <c r="X21" s="12">
        <v>2.5450065238268262</v>
      </c>
    </row>
    <row r="22" spans="1:26" x14ac:dyDescent="0.25">
      <c r="B22" s="46" t="s">
        <v>54</v>
      </c>
      <c r="C22" s="79" t="s">
        <v>44</v>
      </c>
      <c r="D22" s="78"/>
      <c r="E22" s="77">
        <v>3.6361373068929068</v>
      </c>
      <c r="F22" s="77">
        <v>2.9473098022355972</v>
      </c>
      <c r="G22" s="77">
        <v>4.5761926609802526</v>
      </c>
      <c r="H22" s="77">
        <v>4.1112859803663602</v>
      </c>
      <c r="I22" s="77">
        <v>2.6959407906623265</v>
      </c>
      <c r="J22" s="77">
        <v>7.1502840364028719</v>
      </c>
      <c r="K22" s="77">
        <v>3.2673105012428714</v>
      </c>
      <c r="L22" s="77">
        <v>3.7158080675716088</v>
      </c>
      <c r="M22" s="77"/>
      <c r="N22" s="22"/>
      <c r="P22" s="10" t="s">
        <v>53</v>
      </c>
      <c r="Q22" s="12">
        <v>1.17034489347473</v>
      </c>
      <c r="R22" s="12">
        <v>0.96033281690792194</v>
      </c>
      <c r="S22" s="12">
        <v>0.62287904392340465</v>
      </c>
      <c r="T22" s="12">
        <v>0.15262994813986172</v>
      </c>
      <c r="U22" s="12">
        <v>7.3192055985478205E-2</v>
      </c>
      <c r="V22" s="12">
        <v>0.1098141778924238</v>
      </c>
      <c r="W22" s="12">
        <v>0.18069348906085794</v>
      </c>
      <c r="X22" s="12">
        <v>0.16742679373268368</v>
      </c>
    </row>
    <row r="23" spans="1:26" x14ac:dyDescent="0.25">
      <c r="B23" s="94"/>
      <c r="C23" s="93"/>
      <c r="D23" s="92" t="s">
        <v>52</v>
      </c>
      <c r="E23" s="91">
        <f>E15+E16+E20+E22</f>
        <v>7.5015268369986181</v>
      </c>
      <c r="F23" s="91">
        <f>F15+F16+F20+F22</f>
        <v>6.4541200075848941</v>
      </c>
      <c r="G23" s="91">
        <f>G15+G16+G20+G22</f>
        <v>7.9137040713584037</v>
      </c>
      <c r="H23" s="91">
        <f>H15+H16+H20+H22</f>
        <v>7.1411153152566449</v>
      </c>
      <c r="I23" s="91">
        <f>I15+I16+I20+I22</f>
        <v>5.8796176113283991</v>
      </c>
      <c r="J23" s="91">
        <f>J15+J16+J20+J22</f>
        <v>10.280610618617429</v>
      </c>
      <c r="K23" s="91">
        <f>K15+K16+K20+K22</f>
        <v>6.5751979787741668</v>
      </c>
      <c r="L23" s="91">
        <f>L15+L16+L20+L22</f>
        <v>7.0737154757632297</v>
      </c>
      <c r="M23" s="90"/>
      <c r="P23" s="10" t="s">
        <v>51</v>
      </c>
      <c r="Q23" s="85">
        <v>361.84012977076492</v>
      </c>
      <c r="R23" s="85">
        <v>337.57373582139064</v>
      </c>
      <c r="S23" s="85">
        <v>313.11748628534707</v>
      </c>
      <c r="T23" s="85">
        <v>327.7874928849418</v>
      </c>
      <c r="U23" s="85">
        <v>298.26845627897342</v>
      </c>
      <c r="V23" s="85">
        <v>336.27616111419655</v>
      </c>
      <c r="W23" s="85">
        <v>328.15152685152179</v>
      </c>
      <c r="X23" s="85">
        <v>319.46363744973314</v>
      </c>
    </row>
    <row r="24" spans="1:26" s="86" customFormat="1" ht="17.25" x14ac:dyDescent="0.25">
      <c r="A24" s="89"/>
      <c r="B24" s="88" t="s">
        <v>50</v>
      </c>
      <c r="C24" s="88"/>
      <c r="D24" s="88"/>
      <c r="E24" s="87">
        <v>2781.9698780837566</v>
      </c>
      <c r="F24" s="87">
        <v>2696.6994302230191</v>
      </c>
      <c r="G24" s="87">
        <v>2510.2832254242485</v>
      </c>
      <c r="H24" s="87">
        <v>2508.9330030943602</v>
      </c>
      <c r="I24" s="87">
        <v>2424.9280070463228</v>
      </c>
      <c r="J24" s="87">
        <v>2443.0917543265505</v>
      </c>
      <c r="K24" s="87">
        <v>2451.8925624567905</v>
      </c>
      <c r="L24" s="87">
        <v>2449.5770618967313</v>
      </c>
      <c r="M24" s="87"/>
      <c r="P24" s="10" t="s">
        <v>49</v>
      </c>
      <c r="Q24" s="85">
        <v>0</v>
      </c>
      <c r="R24" s="85">
        <v>0.34372952133859763</v>
      </c>
      <c r="S24" s="85">
        <v>0.34903268775380769</v>
      </c>
      <c r="T24" s="85">
        <v>0.36443429738872779</v>
      </c>
      <c r="U24" s="85">
        <v>0.348694322894606</v>
      </c>
      <c r="V24" s="85">
        <v>0.41055161272775714</v>
      </c>
      <c r="W24" s="85">
        <v>0.48296302842605732</v>
      </c>
      <c r="X24" s="85">
        <v>0.57689586382549696</v>
      </c>
    </row>
    <row r="25" spans="1:26" x14ac:dyDescent="0.25">
      <c r="C25" s="79" t="s">
        <v>37</v>
      </c>
      <c r="D25" s="78"/>
      <c r="E25" s="77">
        <v>412.27855547132901</v>
      </c>
      <c r="F25" s="77">
        <v>389.97561282078044</v>
      </c>
      <c r="G25" s="77">
        <v>366.49032013994025</v>
      </c>
      <c r="H25" s="77">
        <v>380.92683835311709</v>
      </c>
      <c r="I25" s="77">
        <v>352.00457275515475</v>
      </c>
      <c r="J25" s="77">
        <v>390.81576298782272</v>
      </c>
      <c r="K25" s="77">
        <v>381.87729427882556</v>
      </c>
      <c r="L25" s="77">
        <v>371.42264247861067</v>
      </c>
      <c r="M25" s="77"/>
      <c r="P25" s="10" t="s">
        <v>48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</row>
    <row r="26" spans="1:26" x14ac:dyDescent="0.25">
      <c r="C26" s="79" t="s">
        <v>36</v>
      </c>
      <c r="D26" s="78"/>
      <c r="E26" s="77">
        <v>55.916212859463059</v>
      </c>
      <c r="F26" s="77">
        <v>47.446450749976115</v>
      </c>
      <c r="G26" s="77">
        <v>51.253654342218411</v>
      </c>
      <c r="H26" s="77">
        <v>80.373746059042702</v>
      </c>
      <c r="I26" s="77">
        <v>42.874940288525842</v>
      </c>
      <c r="J26" s="77">
        <v>55.020380581142874</v>
      </c>
      <c r="K26" s="77">
        <v>58.680753696022897</v>
      </c>
      <c r="L26" s="77">
        <v>69.882148123140851</v>
      </c>
      <c r="M26" s="77"/>
      <c r="P26" s="10" t="s">
        <v>47</v>
      </c>
      <c r="Q26" s="85">
        <v>0.97721864175280448</v>
      </c>
      <c r="R26" s="85">
        <v>0.79236843348145847</v>
      </c>
      <c r="S26" s="85">
        <v>0.79236843348145847</v>
      </c>
      <c r="T26" s="85">
        <v>0.79249364399992273</v>
      </c>
      <c r="U26" s="85">
        <v>0.78217719961031429</v>
      </c>
      <c r="V26" s="85">
        <v>0.73419347346701047</v>
      </c>
      <c r="W26" s="85">
        <v>0.74288982251044045</v>
      </c>
      <c r="X26" s="85">
        <v>0.64547409063211092</v>
      </c>
    </row>
    <row r="27" spans="1:26" x14ac:dyDescent="0.25">
      <c r="C27" s="79" t="s">
        <v>35</v>
      </c>
      <c r="D27" s="78"/>
      <c r="E27" s="77">
        <v>596.59501289767832</v>
      </c>
      <c r="F27" s="77">
        <v>584.25623387790199</v>
      </c>
      <c r="G27" s="77">
        <v>558.77901977644024</v>
      </c>
      <c r="H27" s="77">
        <v>555.31817076526215</v>
      </c>
      <c r="I27" s="77">
        <v>543.20722269991393</v>
      </c>
      <c r="J27" s="77">
        <v>553.02224419604465</v>
      </c>
      <c r="K27" s="77">
        <v>558.48458221398391</v>
      </c>
      <c r="L27" s="77">
        <v>557.8703426441823</v>
      </c>
      <c r="M27" s="77"/>
      <c r="P27" s="10" t="s">
        <v>46</v>
      </c>
      <c r="Q27" s="85">
        <v>46.573036170458366</v>
      </c>
      <c r="R27" s="85">
        <v>48.551337272701915</v>
      </c>
      <c r="S27" s="85">
        <v>49.68628975646125</v>
      </c>
      <c r="T27" s="85">
        <v>49.745081835896279</v>
      </c>
      <c r="U27" s="85">
        <v>50.203745332620635</v>
      </c>
      <c r="V27" s="85">
        <v>50.998723678683824</v>
      </c>
      <c r="W27" s="85">
        <v>49.934916921346364</v>
      </c>
      <c r="X27" s="85">
        <v>48.02420175686045</v>
      </c>
      <c r="Z27" s="84" t="s">
        <v>45</v>
      </c>
    </row>
    <row r="28" spans="1:26" x14ac:dyDescent="0.25">
      <c r="C28" s="79" t="s">
        <v>34</v>
      </c>
      <c r="D28" s="78"/>
      <c r="E28" s="77">
        <v>13.685869876755516</v>
      </c>
      <c r="F28" s="77">
        <v>14.306869207987006</v>
      </c>
      <c r="G28" s="77">
        <v>12.027513134357461</v>
      </c>
      <c r="H28" s="77">
        <v>9.1985407316731873</v>
      </c>
      <c r="I28" s="77">
        <v>7.5253918816279732</v>
      </c>
      <c r="J28" s="77">
        <v>8.4354925002388477</v>
      </c>
      <c r="K28" s="77">
        <v>10.704774529473584</v>
      </c>
      <c r="L28" s="77">
        <v>10.380242667430974</v>
      </c>
      <c r="M28" s="77"/>
      <c r="P28" s="7" t="s">
        <v>44</v>
      </c>
      <c r="Q28" s="14">
        <v>3.6361373068929068</v>
      </c>
      <c r="R28" s="14">
        <v>2.9473098022355972</v>
      </c>
      <c r="S28" s="14">
        <v>4.5761926609802526</v>
      </c>
      <c r="T28" s="14">
        <v>4.1112859803663602</v>
      </c>
      <c r="U28" s="14">
        <v>2.6959407906623265</v>
      </c>
      <c r="V28" s="14">
        <v>7.1502840364028719</v>
      </c>
      <c r="W28" s="14">
        <v>3.2673105012428714</v>
      </c>
      <c r="X28" s="14">
        <v>3.7158080675716088</v>
      </c>
      <c r="Z28" s="80" t="s">
        <v>43</v>
      </c>
    </row>
    <row r="29" spans="1:26" x14ac:dyDescent="0.25">
      <c r="C29" s="79" t="s">
        <v>33</v>
      </c>
      <c r="D29" s="78"/>
      <c r="E29" s="77">
        <v>922.10225638518637</v>
      </c>
      <c r="F29" s="77">
        <v>873.96164158023203</v>
      </c>
      <c r="G29" s="77">
        <v>837.63031366136931</v>
      </c>
      <c r="H29" s="77">
        <v>768.15201084665148</v>
      </c>
      <c r="I29" s="77">
        <v>748.47994297757714</v>
      </c>
      <c r="J29" s="77">
        <v>674.66748493819046</v>
      </c>
      <c r="K29" s="77">
        <v>688.51866048723264</v>
      </c>
      <c r="L29" s="77">
        <v>690.49879523583854</v>
      </c>
      <c r="M29" s="77"/>
      <c r="P29" s="83" t="s">
        <v>42</v>
      </c>
      <c r="Q29" s="82">
        <f>Q19+Q28</f>
        <v>415.91469277822193</v>
      </c>
      <c r="R29" s="82">
        <f>R19+R28</f>
        <v>392.92292262301606</v>
      </c>
      <c r="S29" s="82">
        <f>S19+S28</f>
        <v>371.06651280092052</v>
      </c>
      <c r="T29" s="82">
        <f>T19+T28</f>
        <v>385.03812433348344</v>
      </c>
      <c r="U29" s="82">
        <f>U19+U28</f>
        <v>354.7005135458171</v>
      </c>
      <c r="V29" s="82">
        <f>V19+V28</f>
        <v>397.96604702422559</v>
      </c>
      <c r="W29" s="81">
        <f>W19+W28</f>
        <v>385.14460478006845</v>
      </c>
      <c r="X29" s="81">
        <f>X19+X28</f>
        <v>375.1384505461823</v>
      </c>
    </row>
    <row r="30" spans="1:26" ht="16.5" customHeight="1" x14ac:dyDescent="0.25">
      <c r="D30" s="76" t="s">
        <v>32</v>
      </c>
      <c r="E30" s="75">
        <v>16.848623616422888</v>
      </c>
      <c r="F30" s="75">
        <v>13.434789628866316</v>
      </c>
      <c r="G30" s="75">
        <v>15.094753925188828</v>
      </c>
      <c r="H30" s="75">
        <v>18.456898997145185</v>
      </c>
      <c r="I30" s="75">
        <v>20.002020122594402</v>
      </c>
      <c r="J30" s="75">
        <v>14.396607702182495</v>
      </c>
      <c r="K30" s="75">
        <v>12.861445290566355</v>
      </c>
      <c r="L30" s="75">
        <v>9.4460377997906946</v>
      </c>
      <c r="M30" s="75"/>
    </row>
    <row r="31" spans="1:26" ht="16.5" customHeight="1" x14ac:dyDescent="0.25">
      <c r="A31" s="23"/>
      <c r="D31" s="76" t="s">
        <v>31</v>
      </c>
      <c r="E31" s="75">
        <v>598.92363994977018</v>
      </c>
      <c r="F31" s="75">
        <v>562.54287854517429</v>
      </c>
      <c r="G31" s="75">
        <v>531.06586597346802</v>
      </c>
      <c r="H31" s="75">
        <v>521.81590208311468</v>
      </c>
      <c r="I31" s="75">
        <v>510.39860405337032</v>
      </c>
      <c r="J31" s="75">
        <v>444.9531108080979</v>
      </c>
      <c r="K31" s="75">
        <v>474.1737555571267</v>
      </c>
      <c r="L31" s="75">
        <v>474.78785812113722</v>
      </c>
      <c r="M31" s="75"/>
      <c r="P31" s="60" t="s">
        <v>39</v>
      </c>
      <c r="Q31"/>
      <c r="R31"/>
      <c r="S31"/>
      <c r="T31"/>
      <c r="U31"/>
      <c r="V31"/>
    </row>
    <row r="32" spans="1:26" ht="16.5" customHeight="1" x14ac:dyDescent="0.25">
      <c r="A32" s="23"/>
      <c r="D32" s="76" t="s">
        <v>30</v>
      </c>
      <c r="E32" s="75">
        <v>67.820996364265739</v>
      </c>
      <c r="F32" s="75">
        <v>73.827290707246263</v>
      </c>
      <c r="G32" s="75">
        <v>75.472738402424724</v>
      </c>
      <c r="H32" s="75">
        <v>77.55793802449395</v>
      </c>
      <c r="I32" s="75">
        <v>77.751659349336137</v>
      </c>
      <c r="J32" s="75">
        <v>76.977904777672279</v>
      </c>
      <c r="K32" s="75">
        <v>70.25264595013158</v>
      </c>
      <c r="L32" s="75">
        <v>72.763183475516385</v>
      </c>
      <c r="M32" s="75"/>
      <c r="P32"/>
      <c r="Q32"/>
      <c r="R32"/>
      <c r="S32"/>
      <c r="T32"/>
      <c r="U32"/>
      <c r="V32"/>
      <c r="W32" s="59"/>
    </row>
    <row r="33" spans="1:26" ht="16.5" customHeight="1" thickBot="1" x14ac:dyDescent="0.3">
      <c r="A33" s="23"/>
      <c r="D33" s="76" t="s">
        <v>29</v>
      </c>
      <c r="E33" s="75">
        <v>187.39524085447934</v>
      </c>
      <c r="F33" s="75">
        <v>182.15743456491128</v>
      </c>
      <c r="G33" s="75">
        <v>180.62108307758325</v>
      </c>
      <c r="H33" s="75">
        <v>119.15371611349973</v>
      </c>
      <c r="I33" s="75">
        <v>109.26936644452535</v>
      </c>
      <c r="J33" s="75">
        <v>109.94927159046432</v>
      </c>
      <c r="K33" s="75">
        <v>110.85969955650792</v>
      </c>
      <c r="L33" s="75">
        <v>113.70175841785168</v>
      </c>
      <c r="M33" s="75"/>
      <c r="P33" s="58" t="s">
        <v>38</v>
      </c>
      <c r="Q33" s="57">
        <v>2012</v>
      </c>
      <c r="R33" s="57">
        <v>2013</v>
      </c>
      <c r="S33" s="57">
        <v>2014</v>
      </c>
      <c r="T33" s="57">
        <v>2015</v>
      </c>
      <c r="U33" s="57">
        <v>2016</v>
      </c>
      <c r="V33" s="57">
        <v>2017</v>
      </c>
      <c r="W33" s="57">
        <v>2018</v>
      </c>
      <c r="X33" s="57">
        <v>2019</v>
      </c>
    </row>
    <row r="34" spans="1:26" ht="16.5" customHeight="1" x14ac:dyDescent="0.25">
      <c r="A34" s="23"/>
      <c r="D34" s="76" t="s">
        <v>28</v>
      </c>
      <c r="E34" s="75">
        <v>36.548000564254629</v>
      </c>
      <c r="F34" s="75">
        <v>28.105919783260859</v>
      </c>
      <c r="G34" s="75">
        <v>22.538665255697296</v>
      </c>
      <c r="H34" s="75">
        <v>13.578631539954339</v>
      </c>
      <c r="I34" s="75">
        <v>14.567558325965225</v>
      </c>
      <c r="J34" s="75">
        <v>13.978434596695662</v>
      </c>
      <c r="K34" s="75">
        <v>4.9997201059280956</v>
      </c>
      <c r="L34" s="75">
        <v>3.9315472130295332</v>
      </c>
      <c r="M34" s="75"/>
      <c r="P34" s="56" t="s">
        <v>37</v>
      </c>
      <c r="Q34" s="55">
        <v>412.27855547132901</v>
      </c>
      <c r="R34" s="55">
        <v>389.97561282078044</v>
      </c>
      <c r="S34" s="55">
        <v>366.49032013994025</v>
      </c>
      <c r="T34" s="55">
        <v>380.92683835311709</v>
      </c>
      <c r="U34" s="55">
        <v>352.00457275515475</v>
      </c>
      <c r="V34" s="55">
        <v>390.81576298782272</v>
      </c>
      <c r="W34" s="55">
        <v>381.87729427882556</v>
      </c>
      <c r="X34" s="55">
        <v>371.42264247861067</v>
      </c>
    </row>
    <row r="35" spans="1:26" ht="16.5" customHeight="1" x14ac:dyDescent="0.25">
      <c r="A35" s="23"/>
      <c r="D35" s="76" t="s">
        <v>27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/>
      <c r="P35" s="56" t="s">
        <v>36</v>
      </c>
      <c r="Q35" s="55">
        <v>55.916212859463059</v>
      </c>
      <c r="R35" s="55">
        <v>47.446450749976115</v>
      </c>
      <c r="S35" s="55">
        <v>51.253654342218411</v>
      </c>
      <c r="T35" s="55">
        <v>80.373746059042702</v>
      </c>
      <c r="U35" s="55">
        <v>42.874940288525842</v>
      </c>
      <c r="V35" s="55">
        <v>55.020380581142874</v>
      </c>
      <c r="W35" s="55">
        <v>58.680753696022897</v>
      </c>
      <c r="X35" s="55">
        <v>69.882148123140851</v>
      </c>
    </row>
    <row r="36" spans="1:26" ht="16.5" customHeight="1" x14ac:dyDescent="0.25">
      <c r="A36" s="23"/>
      <c r="D36" s="76" t="s">
        <v>26</v>
      </c>
      <c r="E36" s="75">
        <v>14.565755035993618</v>
      </c>
      <c r="F36" s="75">
        <v>13.893328350773059</v>
      </c>
      <c r="G36" s="75">
        <v>12.837207027007294</v>
      </c>
      <c r="H36" s="75">
        <v>17.588924088443463</v>
      </c>
      <c r="I36" s="75">
        <v>16.490734681785689</v>
      </c>
      <c r="J36" s="75">
        <v>14.412155463077568</v>
      </c>
      <c r="K36" s="75">
        <v>15.37139402697194</v>
      </c>
      <c r="L36" s="75">
        <v>15.868410208513014</v>
      </c>
      <c r="M36" s="75"/>
      <c r="P36" s="56" t="s">
        <v>35</v>
      </c>
      <c r="Q36" s="55">
        <v>596.59501289767832</v>
      </c>
      <c r="R36" s="55">
        <v>584.25623387790199</v>
      </c>
      <c r="S36" s="55">
        <v>558.77901977644024</v>
      </c>
      <c r="T36" s="55">
        <v>555.31817076526215</v>
      </c>
      <c r="U36" s="55">
        <v>543.20722269991393</v>
      </c>
      <c r="V36" s="55">
        <v>553.02224419604465</v>
      </c>
      <c r="W36" s="55">
        <v>558.48458221398391</v>
      </c>
      <c r="X36" s="55">
        <v>557.8703426441823</v>
      </c>
    </row>
    <row r="37" spans="1:26" ht="16.5" customHeight="1" x14ac:dyDescent="0.25">
      <c r="A37" s="23"/>
      <c r="D37" s="76" t="s">
        <v>25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/>
      <c r="P37" s="56" t="s">
        <v>34</v>
      </c>
      <c r="Q37" s="55">
        <v>13.685869876755516</v>
      </c>
      <c r="R37" s="55">
        <v>14.306869207987006</v>
      </c>
      <c r="S37" s="55">
        <v>12.027513134357461</v>
      </c>
      <c r="T37" s="55">
        <v>9.1985407316731873</v>
      </c>
      <c r="U37" s="55">
        <v>7.5253918816279732</v>
      </c>
      <c r="V37" s="55">
        <v>8.4354925002388477</v>
      </c>
      <c r="W37" s="55">
        <v>10.704774529473584</v>
      </c>
      <c r="X37" s="55">
        <v>10.380242667430974</v>
      </c>
    </row>
    <row r="38" spans="1:26" x14ac:dyDescent="0.25">
      <c r="A38" s="23"/>
      <c r="C38" s="79" t="s">
        <v>24</v>
      </c>
      <c r="D38" s="78"/>
      <c r="E38" s="77">
        <v>0.63726963195117448</v>
      </c>
      <c r="F38" s="77">
        <v>9.2450558872838234E-2</v>
      </c>
      <c r="G38" s="77">
        <v>9.0249923076260272E-2</v>
      </c>
      <c r="H38" s="77">
        <v>0.15428825361819151</v>
      </c>
      <c r="I38" s="77">
        <v>0</v>
      </c>
      <c r="J38" s="77">
        <v>0</v>
      </c>
      <c r="K38" s="77">
        <v>2.4891640393618037E-2</v>
      </c>
      <c r="L38" s="77">
        <v>2.7010841988484684E-2</v>
      </c>
      <c r="M38" s="77"/>
      <c r="P38" s="56" t="s">
        <v>33</v>
      </c>
      <c r="Q38" s="55">
        <v>922.10225638518637</v>
      </c>
      <c r="R38" s="55">
        <v>873.96164158023203</v>
      </c>
      <c r="S38" s="55">
        <v>837.63031366136931</v>
      </c>
      <c r="T38" s="55">
        <v>768.15201084665148</v>
      </c>
      <c r="U38" s="55">
        <v>748.47994297757714</v>
      </c>
      <c r="V38" s="55">
        <v>674.66748493819046</v>
      </c>
      <c r="W38" s="55">
        <v>688.51866048723264</v>
      </c>
      <c r="X38" s="55">
        <v>690.49879523583854</v>
      </c>
    </row>
    <row r="39" spans="1:26" x14ac:dyDescent="0.25">
      <c r="A39" s="23"/>
      <c r="D39" s="76" t="s">
        <v>23</v>
      </c>
      <c r="E39" s="75">
        <v>6.0825371979931875E-2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2.4891640393618037E-2</v>
      </c>
      <c r="L39" s="75">
        <v>2.7010841988484684E-2</v>
      </c>
      <c r="M39" s="75"/>
      <c r="P39" s="53" t="s">
        <v>32</v>
      </c>
      <c r="Q39" s="52">
        <v>16.848623616422888</v>
      </c>
      <c r="R39" s="52">
        <v>13.434789628866316</v>
      </c>
      <c r="S39" s="52">
        <v>15.094753925188828</v>
      </c>
      <c r="T39" s="52">
        <v>18.456898997145185</v>
      </c>
      <c r="U39" s="52">
        <v>20.002020122594402</v>
      </c>
      <c r="V39" s="52">
        <v>14.396607702182495</v>
      </c>
      <c r="W39" s="52">
        <v>12.861445290566355</v>
      </c>
      <c r="X39" s="52">
        <v>9.4460377997906946</v>
      </c>
    </row>
    <row r="40" spans="1:26" x14ac:dyDescent="0.25">
      <c r="A40" s="23"/>
      <c r="D40" s="76" t="s">
        <v>22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/>
      <c r="P40" s="53" t="s">
        <v>31</v>
      </c>
      <c r="Q40" s="52">
        <v>598.92363994977018</v>
      </c>
      <c r="R40" s="52">
        <v>562.54287854517429</v>
      </c>
      <c r="S40" s="52">
        <v>531.06586597346802</v>
      </c>
      <c r="T40" s="52">
        <v>521.81590208311468</v>
      </c>
      <c r="U40" s="52">
        <v>510.39860405337032</v>
      </c>
      <c r="V40" s="52">
        <v>444.9531108080979</v>
      </c>
      <c r="W40" s="52">
        <v>474.1737555571267</v>
      </c>
      <c r="X40" s="52">
        <v>474.78785812113722</v>
      </c>
      <c r="Z40" s="80" t="s">
        <v>41</v>
      </c>
    </row>
    <row r="41" spans="1:26" ht="16.5" customHeight="1" x14ac:dyDescent="0.25">
      <c r="A41" s="23"/>
      <c r="D41" s="76" t="s">
        <v>21</v>
      </c>
      <c r="E41" s="75">
        <v>0.5764442599712426</v>
      </c>
      <c r="F41" s="75">
        <v>9.2450558872838234E-2</v>
      </c>
      <c r="G41" s="75">
        <v>9.0249923076260272E-2</v>
      </c>
      <c r="H41" s="75">
        <v>0.15428825361819151</v>
      </c>
      <c r="I41" s="75">
        <v>0</v>
      </c>
      <c r="J41" s="75">
        <v>0</v>
      </c>
      <c r="K41" s="75">
        <v>0</v>
      </c>
      <c r="L41" s="75">
        <v>0</v>
      </c>
      <c r="M41" s="75"/>
      <c r="P41" s="53" t="s">
        <v>30</v>
      </c>
      <c r="Q41" s="52">
        <v>67.820996364265739</v>
      </c>
      <c r="R41" s="52">
        <v>73.827290707246263</v>
      </c>
      <c r="S41" s="52">
        <v>75.472738402424724</v>
      </c>
      <c r="T41" s="52">
        <v>77.55793802449395</v>
      </c>
      <c r="U41" s="52">
        <v>77.751659349336137</v>
      </c>
      <c r="V41" s="52">
        <v>76.977904777672279</v>
      </c>
      <c r="W41" s="52">
        <v>70.25264595013158</v>
      </c>
      <c r="X41" s="52">
        <v>72.763183475516385</v>
      </c>
    </row>
    <row r="42" spans="1:26" ht="16.5" customHeight="1" x14ac:dyDescent="0.25">
      <c r="A42" s="23"/>
      <c r="D42" s="76" t="s">
        <v>20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/>
      <c r="P42" s="53" t="s">
        <v>29</v>
      </c>
      <c r="Q42" s="52">
        <v>187.39524085447934</v>
      </c>
      <c r="R42" s="52">
        <v>182.15743456491128</v>
      </c>
      <c r="S42" s="52">
        <v>180.62108307758325</v>
      </c>
      <c r="T42" s="52">
        <v>119.15371611349973</v>
      </c>
      <c r="U42" s="52">
        <v>109.26936644452535</v>
      </c>
      <c r="V42" s="52">
        <v>109.94927159046432</v>
      </c>
      <c r="W42" s="52">
        <v>110.85969955650792</v>
      </c>
      <c r="X42" s="52">
        <v>113.70175841785168</v>
      </c>
    </row>
    <row r="43" spans="1:26" ht="16.5" customHeight="1" x14ac:dyDescent="0.25">
      <c r="A43" s="23"/>
      <c r="D43" s="76" t="s">
        <v>19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/>
      <c r="P43" s="53" t="s">
        <v>28</v>
      </c>
      <c r="Q43" s="52">
        <v>36.548000564254629</v>
      </c>
      <c r="R43" s="52">
        <v>28.105919783260859</v>
      </c>
      <c r="S43" s="52">
        <v>22.538665255697296</v>
      </c>
      <c r="T43" s="52">
        <v>13.578631539954339</v>
      </c>
      <c r="U43" s="52">
        <v>14.567558325965225</v>
      </c>
      <c r="V43" s="52">
        <v>13.978434596695662</v>
      </c>
      <c r="W43" s="52">
        <v>4.9997201059280956</v>
      </c>
      <c r="X43" s="52">
        <v>3.9315472130295332</v>
      </c>
    </row>
    <row r="44" spans="1:26" x14ac:dyDescent="0.25">
      <c r="A44" s="23"/>
      <c r="C44" s="79" t="s">
        <v>18</v>
      </c>
      <c r="D44" s="78"/>
      <c r="E44" s="77">
        <v>780.75470096139316</v>
      </c>
      <c r="F44" s="77">
        <v>786.66017142726889</v>
      </c>
      <c r="G44" s="77">
        <v>684.01215444684647</v>
      </c>
      <c r="H44" s="77">
        <v>714.80940808499531</v>
      </c>
      <c r="I44" s="77">
        <v>730.835936443523</v>
      </c>
      <c r="J44" s="77">
        <v>761.13038912311117</v>
      </c>
      <c r="K44" s="77">
        <v>753.60160561085809</v>
      </c>
      <c r="L44" s="77">
        <v>749.49587990553971</v>
      </c>
      <c r="M44" s="77"/>
      <c r="P44" s="53" t="s">
        <v>27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</row>
    <row r="45" spans="1:26" ht="16.5" customHeight="1" x14ac:dyDescent="0.25">
      <c r="A45" s="23"/>
      <c r="D45" s="76" t="s">
        <v>17</v>
      </c>
      <c r="E45" s="75">
        <v>780.75470096139316</v>
      </c>
      <c r="F45" s="75">
        <v>786.66017142726889</v>
      </c>
      <c r="G45" s="75">
        <v>684.01215444684647</v>
      </c>
      <c r="H45" s="75">
        <v>714.80940808499531</v>
      </c>
      <c r="I45" s="75">
        <v>730.835936443523</v>
      </c>
      <c r="J45" s="75">
        <v>761.13038912311117</v>
      </c>
      <c r="K45" s="75">
        <v>753.60160561085809</v>
      </c>
      <c r="L45" s="75">
        <v>749.49587990553971</v>
      </c>
      <c r="M45" s="75"/>
      <c r="P45" s="53" t="s">
        <v>26</v>
      </c>
      <c r="Q45" s="52">
        <v>14.565755035993618</v>
      </c>
      <c r="R45" s="52">
        <v>13.893328350773059</v>
      </c>
      <c r="S45" s="52">
        <v>12.837207027007294</v>
      </c>
      <c r="T45" s="52">
        <v>17.588924088443463</v>
      </c>
      <c r="U45" s="52">
        <v>16.490734681785689</v>
      </c>
      <c r="V45" s="52">
        <v>14.412155463077568</v>
      </c>
      <c r="W45" s="52">
        <v>15.37139402697194</v>
      </c>
      <c r="X45" s="52">
        <v>15.868410208513014</v>
      </c>
    </row>
    <row r="46" spans="1:26" ht="16.5" customHeight="1" x14ac:dyDescent="0.25">
      <c r="A46" s="23"/>
      <c r="B46" s="74"/>
      <c r="C46" s="73"/>
      <c r="D46" s="72" t="s">
        <v>16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/>
      <c r="P46" s="53" t="s">
        <v>25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</row>
    <row r="47" spans="1:26" x14ac:dyDescent="0.25">
      <c r="B47" s="70" t="s">
        <v>15</v>
      </c>
      <c r="E47" s="69"/>
      <c r="F47" s="47"/>
      <c r="G47" s="47"/>
      <c r="P47" s="56" t="s">
        <v>24</v>
      </c>
      <c r="Q47" s="55">
        <v>0.63726963195117448</v>
      </c>
      <c r="R47" s="55">
        <v>9.2450558872838234E-2</v>
      </c>
      <c r="S47" s="55">
        <v>9.0249923076260272E-2</v>
      </c>
      <c r="T47" s="55">
        <v>0.15428825361819151</v>
      </c>
      <c r="U47" s="55">
        <v>0</v>
      </c>
      <c r="V47" s="55">
        <v>0</v>
      </c>
      <c r="W47" s="55">
        <v>2.4891640393618037E-2</v>
      </c>
      <c r="X47" s="55">
        <v>2.7010841988484684E-2</v>
      </c>
    </row>
    <row r="48" spans="1:26" x14ac:dyDescent="0.25">
      <c r="B48" s="68"/>
      <c r="C48" s="68"/>
      <c r="D48" s="67"/>
      <c r="E48" s="66"/>
      <c r="F48" s="66"/>
      <c r="G48" s="66"/>
      <c r="H48" s="66"/>
      <c r="I48" s="66"/>
      <c r="J48" s="66"/>
      <c r="K48" s="66"/>
      <c r="L48" s="66"/>
      <c r="M48" s="66"/>
      <c r="P48" s="53" t="s">
        <v>23</v>
      </c>
      <c r="Q48" s="52">
        <v>6.0825371979931875E-2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2.4891640393618037E-2</v>
      </c>
      <c r="X48" s="52">
        <v>2.7010841988484684E-2</v>
      </c>
    </row>
    <row r="49" spans="1:24" ht="23.25" x14ac:dyDescent="0.25">
      <c r="B49" s="65" t="s">
        <v>40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22"/>
      <c r="P49" s="53" t="s">
        <v>22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</row>
    <row r="50" spans="1:24" s="63" customFormat="1" ht="18.75" x14ac:dyDescent="0.25">
      <c r="A50" s="64"/>
      <c r="B50" s="16"/>
      <c r="C50" s="17"/>
      <c r="D50" s="17"/>
      <c r="E50" s="18">
        <v>2012</v>
      </c>
      <c r="F50" s="18">
        <v>2013</v>
      </c>
      <c r="G50" s="18">
        <v>2014</v>
      </c>
      <c r="H50" s="18">
        <v>2015</v>
      </c>
      <c r="I50" s="18">
        <v>2016</v>
      </c>
      <c r="J50" s="18">
        <v>2017</v>
      </c>
      <c r="K50" s="18">
        <v>2018</v>
      </c>
      <c r="L50" s="18">
        <v>2019</v>
      </c>
      <c r="M50" s="18">
        <v>2020</v>
      </c>
      <c r="P50" s="53" t="s">
        <v>21</v>
      </c>
      <c r="Q50" s="52">
        <v>0.5764442599712426</v>
      </c>
      <c r="R50" s="52">
        <v>9.2450558872838234E-2</v>
      </c>
      <c r="S50" s="52">
        <v>9.0249923076260272E-2</v>
      </c>
      <c r="T50" s="52">
        <v>0.15428825361819151</v>
      </c>
      <c r="U50" s="52">
        <v>0</v>
      </c>
      <c r="V50" s="52">
        <v>0</v>
      </c>
      <c r="W50" s="52">
        <v>0</v>
      </c>
      <c r="X50" s="52">
        <v>0</v>
      </c>
    </row>
    <row r="51" spans="1:24" s="61" customFormat="1" ht="33.75" customHeight="1" x14ac:dyDescent="0.25">
      <c r="A51" s="62"/>
      <c r="B51" s="19" t="s">
        <v>8</v>
      </c>
      <c r="C51" s="20"/>
      <c r="D51" s="20"/>
      <c r="E51" s="21">
        <v>0.22474268942075151</v>
      </c>
      <c r="F51" s="21">
        <v>0.22968413689247702</v>
      </c>
      <c r="G51" s="21">
        <v>0.24455087457016725</v>
      </c>
      <c r="H51" s="21">
        <v>0.25306368481887292</v>
      </c>
      <c r="I51" s="21">
        <v>0.24879499194890595</v>
      </c>
      <c r="J51" s="21">
        <v>0.27082877565862618</v>
      </c>
      <c r="K51" s="21">
        <v>0.26426481901992754</v>
      </c>
      <c r="L51" s="21">
        <v>0.26550486359496461</v>
      </c>
      <c r="M51" s="21"/>
      <c r="P51" s="53" t="s">
        <v>20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</row>
    <row r="52" spans="1:24" x14ac:dyDescent="0.25">
      <c r="F52" s="26"/>
      <c r="G52" s="26"/>
      <c r="H52" s="26"/>
      <c r="I52" s="26"/>
      <c r="J52" s="26"/>
      <c r="K52" s="26"/>
      <c r="L52" s="26"/>
      <c r="M52" s="26"/>
      <c r="P52" s="53" t="s">
        <v>19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</row>
    <row r="53" spans="1:24" s="61" customFormat="1" ht="21" x14ac:dyDescent="0.25">
      <c r="A53" s="62"/>
      <c r="B53" s="27" t="s">
        <v>9</v>
      </c>
      <c r="C53" s="28"/>
      <c r="D53" s="28"/>
      <c r="E53" s="29">
        <v>0.10069317767238234</v>
      </c>
      <c r="F53" s="29"/>
      <c r="G53" s="29">
        <v>0.11653313911143481</v>
      </c>
      <c r="H53" s="29"/>
      <c r="I53" s="29">
        <v>0.13553779069767441</v>
      </c>
      <c r="J53" s="29"/>
      <c r="K53" s="29">
        <v>0.1592310482408415</v>
      </c>
      <c r="L53" s="29">
        <v>0.191</v>
      </c>
      <c r="M53" s="29">
        <v>0.19116582186821143</v>
      </c>
      <c r="P53" s="56" t="s">
        <v>18</v>
      </c>
      <c r="Q53" s="55">
        <v>780.75470096139316</v>
      </c>
      <c r="R53" s="55">
        <v>786.66017142726889</v>
      </c>
      <c r="S53" s="55">
        <v>684.01215444684647</v>
      </c>
      <c r="T53" s="55">
        <v>714.80940808499531</v>
      </c>
      <c r="U53" s="55">
        <v>730.835936443523</v>
      </c>
      <c r="V53" s="55">
        <v>761.13038912311117</v>
      </c>
      <c r="W53" s="55">
        <v>753.60160561085809</v>
      </c>
      <c r="X53" s="55">
        <v>749.49587990553971</v>
      </c>
    </row>
    <row r="54" spans="1:24" x14ac:dyDescent="0.25">
      <c r="P54" s="53" t="s">
        <v>17</v>
      </c>
      <c r="Q54" s="52">
        <v>780.75470096139316</v>
      </c>
      <c r="R54" s="52">
        <v>786.66017142726889</v>
      </c>
      <c r="S54" s="52">
        <v>684.01215444684647</v>
      </c>
      <c r="T54" s="52">
        <v>714.80940808499531</v>
      </c>
      <c r="U54" s="52">
        <v>730.835936443523</v>
      </c>
      <c r="V54" s="52">
        <v>761.13038912311117</v>
      </c>
      <c r="W54" s="52">
        <v>753.60160561085809</v>
      </c>
      <c r="X54" s="52">
        <v>749.49587990553971</v>
      </c>
    </row>
    <row r="55" spans="1:24" x14ac:dyDescent="0.25">
      <c r="P55" s="53" t="s">
        <v>16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</row>
    <row r="56" spans="1:24" x14ac:dyDescent="0.25">
      <c r="P56" s="51" t="s">
        <v>15</v>
      </c>
      <c r="Q56" s="48"/>
      <c r="R56" s="50"/>
      <c r="S56" s="49"/>
      <c r="T56" s="48"/>
      <c r="U56" s="48"/>
      <c r="V56" s="48"/>
      <c r="W56" s="47"/>
    </row>
    <row r="63" spans="1:24" x14ac:dyDescent="0.25">
      <c r="A63" s="23"/>
      <c r="B63" s="23"/>
      <c r="D63" s="23"/>
      <c r="E63" s="23"/>
    </row>
    <row r="64" spans="1:24" x14ac:dyDescent="0.25">
      <c r="A64" s="23"/>
      <c r="B64" s="23"/>
      <c r="D64" s="23"/>
      <c r="E64" s="23"/>
    </row>
    <row r="65" spans="1:12" x14ac:dyDescent="0.25">
      <c r="A65" s="23"/>
      <c r="B65" s="23"/>
      <c r="D65" s="60" t="s">
        <v>39</v>
      </c>
      <c r="E65"/>
      <c r="F65"/>
      <c r="G65"/>
      <c r="H65"/>
      <c r="I65"/>
      <c r="J65"/>
    </row>
    <row r="66" spans="1:12" x14ac:dyDescent="0.25">
      <c r="A66" s="23"/>
      <c r="B66" s="23"/>
      <c r="D66"/>
      <c r="E66"/>
      <c r="F66"/>
      <c r="G66"/>
      <c r="H66"/>
      <c r="I66"/>
      <c r="J66"/>
      <c r="K66" s="59"/>
    </row>
    <row r="67" spans="1:12" ht="16.5" thickBot="1" x14ac:dyDescent="0.3">
      <c r="A67" s="23"/>
      <c r="B67" s="23"/>
      <c r="C67" s="54"/>
      <c r="D67" s="58" t="s">
        <v>38</v>
      </c>
      <c r="E67" s="57">
        <v>2012</v>
      </c>
      <c r="F67" s="57">
        <v>2013</v>
      </c>
      <c r="G67" s="57">
        <v>2014</v>
      </c>
      <c r="H67" s="57">
        <v>2015</v>
      </c>
      <c r="I67" s="57">
        <v>2016</v>
      </c>
      <c r="J67" s="57">
        <v>2017</v>
      </c>
      <c r="K67" s="57">
        <v>2018</v>
      </c>
      <c r="L67" s="57">
        <v>2019</v>
      </c>
    </row>
    <row r="68" spans="1:12" x14ac:dyDescent="0.25">
      <c r="A68" s="23"/>
      <c r="B68" s="23"/>
      <c r="C68" s="54"/>
      <c r="D68" s="56" t="s">
        <v>37</v>
      </c>
      <c r="E68" s="55">
        <v>412.27855547132901</v>
      </c>
      <c r="F68" s="55">
        <v>389.97561282078044</v>
      </c>
      <c r="G68" s="55">
        <v>366.49032013994025</v>
      </c>
      <c r="H68" s="55">
        <v>380.92683835311709</v>
      </c>
      <c r="I68" s="55">
        <v>352.00457275515475</v>
      </c>
      <c r="J68" s="55">
        <v>390.81576298782272</v>
      </c>
      <c r="K68" s="55">
        <v>381.87729427882556</v>
      </c>
      <c r="L68" s="55">
        <v>371.42264247861067</v>
      </c>
    </row>
    <row r="69" spans="1:12" x14ac:dyDescent="0.25">
      <c r="A69" s="23"/>
      <c r="B69" s="23"/>
      <c r="C69" s="54"/>
      <c r="D69" s="56" t="s">
        <v>36</v>
      </c>
      <c r="E69" s="55">
        <v>55.916212859463059</v>
      </c>
      <c r="F69" s="55">
        <v>47.446450749976115</v>
      </c>
      <c r="G69" s="55">
        <v>51.253654342218411</v>
      </c>
      <c r="H69" s="55">
        <v>80.373746059042702</v>
      </c>
      <c r="I69" s="55">
        <v>42.874940288525842</v>
      </c>
      <c r="J69" s="55">
        <v>55.020380581142874</v>
      </c>
      <c r="K69" s="55">
        <v>58.680753696022897</v>
      </c>
      <c r="L69" s="55">
        <v>69.882148123140851</v>
      </c>
    </row>
    <row r="70" spans="1:12" x14ac:dyDescent="0.25">
      <c r="A70" s="23"/>
      <c r="B70" s="23"/>
      <c r="C70" s="54"/>
      <c r="D70" s="56" t="s">
        <v>35</v>
      </c>
      <c r="E70" s="55">
        <v>596.59501289767832</v>
      </c>
      <c r="F70" s="55">
        <v>584.25623387790199</v>
      </c>
      <c r="G70" s="55">
        <v>558.77901977644024</v>
      </c>
      <c r="H70" s="55">
        <v>555.31817076526215</v>
      </c>
      <c r="I70" s="55">
        <v>543.20722269991393</v>
      </c>
      <c r="J70" s="55">
        <v>553.02224419604465</v>
      </c>
      <c r="K70" s="55">
        <v>558.48458221398391</v>
      </c>
      <c r="L70" s="55">
        <v>557.8703426441823</v>
      </c>
    </row>
    <row r="71" spans="1:12" x14ac:dyDescent="0.25">
      <c r="A71" s="23"/>
      <c r="B71" s="23"/>
      <c r="C71" s="54"/>
      <c r="D71" s="56" t="s">
        <v>34</v>
      </c>
      <c r="E71" s="55">
        <v>13.685869876755516</v>
      </c>
      <c r="F71" s="55">
        <v>14.306869207987006</v>
      </c>
      <c r="G71" s="55">
        <v>12.027513134357461</v>
      </c>
      <c r="H71" s="55">
        <v>9.1985407316731873</v>
      </c>
      <c r="I71" s="55">
        <v>7.5253918816279732</v>
      </c>
      <c r="J71" s="55">
        <v>8.4354925002388477</v>
      </c>
      <c r="K71" s="55">
        <v>10.704774529473584</v>
      </c>
      <c r="L71" s="55">
        <v>10.380242667430974</v>
      </c>
    </row>
    <row r="72" spans="1:12" x14ac:dyDescent="0.25">
      <c r="A72" s="23"/>
      <c r="B72" s="23"/>
      <c r="C72" s="54"/>
      <c r="D72" s="56" t="s">
        <v>33</v>
      </c>
      <c r="E72" s="55">
        <v>922.10225638518637</v>
      </c>
      <c r="F72" s="55">
        <v>873.96164158023203</v>
      </c>
      <c r="G72" s="55">
        <v>837.63031366136931</v>
      </c>
      <c r="H72" s="55">
        <v>768.15201084665148</v>
      </c>
      <c r="I72" s="55">
        <v>748.47994297757714</v>
      </c>
      <c r="J72" s="55">
        <v>674.66748493819046</v>
      </c>
      <c r="K72" s="55">
        <v>688.51866048723264</v>
      </c>
      <c r="L72" s="55">
        <v>690.49879523583854</v>
      </c>
    </row>
    <row r="73" spans="1:12" x14ac:dyDescent="0.25">
      <c r="A73" s="23"/>
      <c r="B73" s="23"/>
      <c r="C73" s="54"/>
      <c r="D73" s="53" t="s">
        <v>32</v>
      </c>
      <c r="E73" s="52">
        <v>16.848623616422888</v>
      </c>
      <c r="F73" s="52">
        <v>13.434789628866316</v>
      </c>
      <c r="G73" s="52">
        <v>15.094753925188828</v>
      </c>
      <c r="H73" s="52">
        <v>18.456898997145185</v>
      </c>
      <c r="I73" s="52">
        <v>20.002020122594402</v>
      </c>
      <c r="J73" s="52">
        <v>14.396607702182495</v>
      </c>
      <c r="K73" s="52">
        <v>12.861445290566355</v>
      </c>
      <c r="L73" s="52">
        <v>9.4460377997906946</v>
      </c>
    </row>
    <row r="74" spans="1:12" x14ac:dyDescent="0.25">
      <c r="A74" s="23"/>
      <c r="B74" s="23"/>
      <c r="C74" s="54"/>
      <c r="D74" s="53" t="s">
        <v>31</v>
      </c>
      <c r="E74" s="52">
        <v>598.92363994977018</v>
      </c>
      <c r="F74" s="52">
        <v>562.54287854517429</v>
      </c>
      <c r="G74" s="52">
        <v>531.06586597346802</v>
      </c>
      <c r="H74" s="52">
        <v>521.81590208311468</v>
      </c>
      <c r="I74" s="52">
        <v>510.39860405337032</v>
      </c>
      <c r="J74" s="52">
        <v>444.9531108080979</v>
      </c>
      <c r="K74" s="52">
        <v>474.1737555571267</v>
      </c>
      <c r="L74" s="52">
        <v>474.78785812113722</v>
      </c>
    </row>
    <row r="75" spans="1:12" x14ac:dyDescent="0.25">
      <c r="A75" s="23"/>
      <c r="B75" s="23"/>
      <c r="C75" s="54"/>
      <c r="D75" s="53" t="s">
        <v>30</v>
      </c>
      <c r="E75" s="52">
        <v>67.820996364265739</v>
      </c>
      <c r="F75" s="52">
        <v>73.827290707246263</v>
      </c>
      <c r="G75" s="52">
        <v>75.472738402424724</v>
      </c>
      <c r="H75" s="52">
        <v>77.55793802449395</v>
      </c>
      <c r="I75" s="52">
        <v>77.751659349336137</v>
      </c>
      <c r="J75" s="52">
        <v>76.977904777672279</v>
      </c>
      <c r="K75" s="52">
        <v>70.25264595013158</v>
      </c>
      <c r="L75" s="52">
        <v>72.763183475516385</v>
      </c>
    </row>
    <row r="76" spans="1:12" x14ac:dyDescent="0.25">
      <c r="A76" s="23"/>
      <c r="B76" s="23"/>
      <c r="C76" s="54"/>
      <c r="D76" s="53" t="s">
        <v>29</v>
      </c>
      <c r="E76" s="52">
        <v>187.39524085447934</v>
      </c>
      <c r="F76" s="52">
        <v>182.15743456491128</v>
      </c>
      <c r="G76" s="52">
        <v>180.62108307758325</v>
      </c>
      <c r="H76" s="52">
        <v>119.15371611349973</v>
      </c>
      <c r="I76" s="52">
        <v>109.26936644452535</v>
      </c>
      <c r="J76" s="52">
        <v>109.94927159046432</v>
      </c>
      <c r="K76" s="52">
        <v>110.85969955650792</v>
      </c>
      <c r="L76" s="52">
        <v>113.70175841785168</v>
      </c>
    </row>
    <row r="77" spans="1:12" x14ac:dyDescent="0.25">
      <c r="A77" s="23"/>
      <c r="B77" s="23"/>
      <c r="C77" s="54"/>
      <c r="D77" s="53" t="s">
        <v>28</v>
      </c>
      <c r="E77" s="52">
        <v>36.548000564254629</v>
      </c>
      <c r="F77" s="52">
        <v>28.105919783260859</v>
      </c>
      <c r="G77" s="52">
        <v>22.538665255697296</v>
      </c>
      <c r="H77" s="52">
        <v>13.578631539954339</v>
      </c>
      <c r="I77" s="52">
        <v>14.567558325965225</v>
      </c>
      <c r="J77" s="52">
        <v>13.978434596695662</v>
      </c>
      <c r="K77" s="52">
        <v>4.9997201059280956</v>
      </c>
      <c r="L77" s="52">
        <v>3.9315472130295332</v>
      </c>
    </row>
    <row r="78" spans="1:12" x14ac:dyDescent="0.25">
      <c r="A78" s="23"/>
      <c r="B78" s="23"/>
      <c r="C78" s="54"/>
      <c r="D78" s="53" t="s">
        <v>27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</row>
    <row r="79" spans="1:12" x14ac:dyDescent="0.25">
      <c r="A79" s="23"/>
      <c r="B79" s="23"/>
      <c r="C79" s="54"/>
      <c r="D79" s="53" t="s">
        <v>26</v>
      </c>
      <c r="E79" s="52">
        <v>14.565755035993618</v>
      </c>
      <c r="F79" s="52">
        <v>13.893328350773059</v>
      </c>
      <c r="G79" s="52">
        <v>12.837207027007294</v>
      </c>
      <c r="H79" s="52">
        <v>17.588924088443463</v>
      </c>
      <c r="I79" s="52">
        <v>16.490734681785689</v>
      </c>
      <c r="J79" s="52">
        <v>14.412155463077568</v>
      </c>
      <c r="K79" s="52">
        <v>15.37139402697194</v>
      </c>
      <c r="L79" s="52">
        <v>15.868410208513014</v>
      </c>
    </row>
    <row r="80" spans="1:12" x14ac:dyDescent="0.25">
      <c r="A80" s="23"/>
      <c r="B80" s="23"/>
      <c r="C80" s="54"/>
      <c r="D80" s="53" t="s">
        <v>25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</row>
    <row r="81" spans="1:12" x14ac:dyDescent="0.25">
      <c r="A81" s="23"/>
      <c r="B81" s="23"/>
      <c r="C81" s="54"/>
      <c r="D81" s="56" t="s">
        <v>24</v>
      </c>
      <c r="E81" s="55">
        <v>0.63726963195117448</v>
      </c>
      <c r="F81" s="55">
        <v>9.2450558872838234E-2</v>
      </c>
      <c r="G81" s="55">
        <v>9.0249923076260272E-2</v>
      </c>
      <c r="H81" s="55">
        <v>0.15428825361819151</v>
      </c>
      <c r="I81" s="55">
        <v>0</v>
      </c>
      <c r="J81" s="55">
        <v>0</v>
      </c>
      <c r="K81" s="55">
        <v>2.4891640393618037E-2</v>
      </c>
      <c r="L81" s="55">
        <v>2.7010841988484684E-2</v>
      </c>
    </row>
    <row r="82" spans="1:12" x14ac:dyDescent="0.25">
      <c r="A82" s="23"/>
      <c r="B82" s="23"/>
      <c r="C82" s="54"/>
      <c r="D82" s="53" t="s">
        <v>23</v>
      </c>
      <c r="E82" s="52">
        <v>6.0825371979931875E-2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2.4891640393618037E-2</v>
      </c>
      <c r="L82" s="52">
        <v>2.7010841988484684E-2</v>
      </c>
    </row>
    <row r="83" spans="1:12" x14ac:dyDescent="0.25">
      <c r="A83" s="23"/>
      <c r="B83" s="23"/>
      <c r="C83" s="54"/>
      <c r="D83" s="53" t="s">
        <v>22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</row>
    <row r="84" spans="1:12" x14ac:dyDescent="0.25">
      <c r="A84" s="23"/>
      <c r="B84" s="23"/>
      <c r="C84" s="54"/>
      <c r="D84" s="53" t="s">
        <v>21</v>
      </c>
      <c r="E84" s="52">
        <v>0.5764442599712426</v>
      </c>
      <c r="F84" s="52">
        <v>9.2450558872838234E-2</v>
      </c>
      <c r="G84" s="52">
        <v>9.0249923076260272E-2</v>
      </c>
      <c r="H84" s="52">
        <v>0.15428825361819151</v>
      </c>
      <c r="I84" s="52">
        <v>0</v>
      </c>
      <c r="J84" s="52">
        <v>0</v>
      </c>
      <c r="K84" s="52">
        <v>0</v>
      </c>
      <c r="L84" s="52">
        <v>0</v>
      </c>
    </row>
    <row r="85" spans="1:12" x14ac:dyDescent="0.25">
      <c r="A85" s="23"/>
      <c r="B85" s="23"/>
      <c r="C85" s="54"/>
      <c r="D85" s="53" t="s">
        <v>20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</row>
    <row r="86" spans="1:12" x14ac:dyDescent="0.25">
      <c r="A86" s="23"/>
      <c r="B86" s="23"/>
      <c r="C86" s="54"/>
      <c r="D86" s="53" t="s">
        <v>19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</row>
    <row r="87" spans="1:12" x14ac:dyDescent="0.25">
      <c r="A87" s="23"/>
      <c r="B87" s="23"/>
      <c r="C87" s="54"/>
      <c r="D87" s="56" t="s">
        <v>18</v>
      </c>
      <c r="E87" s="55">
        <v>780.75470096139316</v>
      </c>
      <c r="F87" s="55">
        <v>786.66017142726889</v>
      </c>
      <c r="G87" s="55">
        <v>684.01215444684647</v>
      </c>
      <c r="H87" s="55">
        <v>714.80940808499531</v>
      </c>
      <c r="I87" s="55">
        <v>730.835936443523</v>
      </c>
      <c r="J87" s="55">
        <v>761.13038912311117</v>
      </c>
      <c r="K87" s="55">
        <v>753.60160561085809</v>
      </c>
      <c r="L87" s="55">
        <v>749.49587990553971</v>
      </c>
    </row>
    <row r="88" spans="1:12" x14ac:dyDescent="0.25">
      <c r="A88" s="23"/>
      <c r="B88" s="23"/>
      <c r="C88" s="54"/>
      <c r="D88" s="53" t="s">
        <v>17</v>
      </c>
      <c r="E88" s="52">
        <v>780.75470096139316</v>
      </c>
      <c r="F88" s="52">
        <v>786.66017142726889</v>
      </c>
      <c r="G88" s="52">
        <v>684.01215444684647</v>
      </c>
      <c r="H88" s="52">
        <v>714.80940808499531</v>
      </c>
      <c r="I88" s="52">
        <v>730.835936443523</v>
      </c>
      <c r="J88" s="52">
        <v>761.13038912311117</v>
      </c>
      <c r="K88" s="52">
        <v>753.60160561085809</v>
      </c>
      <c r="L88" s="52">
        <v>749.49587990553971</v>
      </c>
    </row>
    <row r="89" spans="1:12" x14ac:dyDescent="0.25">
      <c r="A89" s="23"/>
      <c r="B89" s="23"/>
      <c r="C89" s="54"/>
      <c r="D89" s="53" t="s">
        <v>16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</row>
    <row r="90" spans="1:12" x14ac:dyDescent="0.25">
      <c r="A90" s="23"/>
      <c r="B90" s="23"/>
      <c r="D90" s="51" t="s">
        <v>15</v>
      </c>
      <c r="E90" s="48"/>
      <c r="F90" s="50"/>
      <c r="G90" s="49"/>
      <c r="H90" s="48"/>
      <c r="I90" s="48"/>
      <c r="J90" s="48"/>
      <c r="K90" s="47"/>
    </row>
    <row r="91" spans="1:12" x14ac:dyDescent="0.25">
      <c r="A91" s="23"/>
      <c r="B91" s="23"/>
      <c r="D91" s="23"/>
      <c r="E91" s="23"/>
    </row>
    <row r="92" spans="1:12" x14ac:dyDescent="0.25">
      <c r="A92" s="23"/>
      <c r="B92" s="23"/>
      <c r="D92" s="23"/>
      <c r="E92" s="23"/>
    </row>
    <row r="93" spans="1:12" x14ac:dyDescent="0.25">
      <c r="A93" s="23"/>
      <c r="B93" s="23"/>
      <c r="D93" s="23"/>
      <c r="E93" s="23"/>
    </row>
    <row r="94" spans="1:12" x14ac:dyDescent="0.25">
      <c r="A94" s="23"/>
      <c r="B94" s="23"/>
      <c r="D94" s="23"/>
      <c r="E94" s="23"/>
    </row>
    <row r="95" spans="1:12" x14ac:dyDescent="0.25">
      <c r="A95" s="23"/>
      <c r="B95" s="23"/>
      <c r="D95" s="23"/>
      <c r="E95" s="23"/>
    </row>
  </sheetData>
  <mergeCells count="18">
    <mergeCell ref="B2:M2"/>
    <mergeCell ref="B3:D3"/>
    <mergeCell ref="B4:D4"/>
    <mergeCell ref="C5:D5"/>
    <mergeCell ref="C13:D13"/>
    <mergeCell ref="C22:D22"/>
    <mergeCell ref="B24:D24"/>
    <mergeCell ref="C25:D25"/>
    <mergeCell ref="C26:D26"/>
    <mergeCell ref="C27:D27"/>
    <mergeCell ref="C28:D28"/>
    <mergeCell ref="C29:D29"/>
    <mergeCell ref="C38:D38"/>
    <mergeCell ref="C44:D44"/>
    <mergeCell ref="B49:M49"/>
    <mergeCell ref="B50:D50"/>
    <mergeCell ref="B51:D51"/>
    <mergeCell ref="B53:D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Fonte dati</vt:lpstr>
      <vt:lpstr>Tab 6.1-6.2 Graf 6.1</vt:lpstr>
      <vt:lpstr>Tab 6.3-6.4-6.5 Gr da 6.2 a 6.5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2021-12-01T09:19:48Z</dcterms:created>
  <dcterms:modified xsi:type="dcterms:W3CDTF">2021-12-01T10:09:21Z</dcterms:modified>
</cp:coreProperties>
</file>